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<sst xmlns="http://schemas.openxmlformats.org/spreadsheetml/2006/main" count="612" uniqueCount="161">
  <si>
    <t>Product name</t>
  </si>
  <si>
    <t>Quantity</t>
  </si>
  <si>
    <t>Wholesale Retail price Net – White Label</t>
  </si>
  <si>
    <t>Wholesale Retail price gross – White Label</t>
  </si>
  <si>
    <t>Retail price net</t>
  </si>
  <si>
    <t>Retail price gross</t>
  </si>
  <si>
    <t>VAT rate</t>
  </si>
  <si>
    <t>Net margin</t>
  </si>
  <si>
    <t>Gross margin</t>
  </si>
  <si>
    <t>Net markup</t>
  </si>
  <si>
    <t>Gross markup</t>
  </si>
  <si>
    <t>The amount</t>
  </si>
  <si>
    <t>Total net amount</t>
  </si>
  <si>
    <t>Gross Total</t>
  </si>
  <si>
    <t>CBD Oil 5% 10ml</t>
  </si>
  <si>
    <t>100 to 199 pcs.</t>
  </si>
  <si>
    <t>200 to 499 pcs.</t>
  </si>
  <si>
    <t>500 to 999 pcs.</t>
  </si>
  <si>
    <t>CBD Oil 10% 10ml</t>
  </si>
  <si>
    <t>CBD Oil 15% 10ml</t>
  </si>
  <si>
    <t>CBD Oil 1% 10ml</t>
  </si>
  <si>
    <t>CBD Oil 1% 10ml RAW</t>
  </si>
  <si>
    <t>CBG Oil 5% 10ml</t>
  </si>
  <si>
    <t>CBD capsules Softgels</t>
  </si>
  <si>
    <t>CBD Crystal (Kryształ CBD)</t>
  </si>
  <si>
    <t>CBD Crystal 99% 1g (990mg+)</t>
  </si>
  <si>
    <t>CBD Oil (Olej konopny) 250ml</t>
  </si>
  <si>
    <t>Hemp Seeds (Nasiona konopi)</t>
  </si>
  <si>
    <t>CBD Hash (Hash CBD)</t>
  </si>
  <si>
    <t>CBD Hash 17% Amnesia Therapy 1g</t>
  </si>
  <si>
    <t>CBD Hash 17% Amnesia Therapy 5g</t>
  </si>
  <si>
    <t>CBD Hash 17% Diamond Medical 1g</t>
  </si>
  <si>
    <t>CBD Hash 17% Diamond Medical 5g</t>
  </si>
  <si>
    <t>CBD Hash 17% O.G Kush 1g</t>
  </si>
  <si>
    <t>CBD Hash 17% O.G Kush 5g</t>
  </si>
  <si>
    <t>CBD Hash 17% Super Sour Diesel 1g</t>
  </si>
  <si>
    <t>CBD Hash 17% Super Sour Diesel 5g</t>
  </si>
  <si>
    <t>Canna Therapy &lt;5% CBD 2g</t>
  </si>
  <si>
    <t>Mango Kush &lt;8% CBD 2g</t>
  </si>
  <si>
    <t>Hemp cosmetics</t>
  </si>
  <si>
    <t>Hemp CBD+ 40g</t>
  </si>
  <si>
    <t>Hemp CBD+ 1kg</t>
  </si>
  <si>
    <t>Hemp tea METABOLISM 40g</t>
  </si>
  <si>
    <t>Hemp tea VITALITY 40g</t>
  </si>
  <si>
    <t>Hemp tea RESISTANCE 40g</t>
  </si>
  <si>
    <t>Billing:</t>
  </si>
  <si>
    <t>Delivery details: (if different from invoice data)</t>
  </si>
  <si>
    <t xml:space="preserve">Company name: </t>
  </si>
  <si>
    <t>Street:</t>
  </si>
  <si>
    <t>ZIP code:</t>
  </si>
  <si>
    <t>City:</t>
  </si>
  <si>
    <t>Country:</t>
  </si>
  <si>
    <t>NIP EU</t>
  </si>
  <si>
    <t>Phone:</t>
  </si>
  <si>
    <t>E-mail:</t>
  </si>
  <si>
    <t>Company data:</t>
  </si>
  <si>
    <t xml:space="preserve">
Please provide invoice number in the transfer title.</t>
  </si>
  <si>
    <t>Biodio Sp. z o.o. Sp. k.
Choroszczańska 24, 15-732 Białystok
Tel.: +48882517912, NIP: 5423393334</t>
  </si>
  <si>
    <t xml:space="preserve">Bank details for payments in PLN:
Bank: PKO BP </t>
  </si>
  <si>
    <t xml:space="preserve">Bank details for payments in EURO: 
Bank: PKO BP, SWIFT: BPKOPLPW </t>
  </si>
  <si>
    <t>IBAN:PL88 1020 1332 0000 1902 1222 8609</t>
  </si>
  <si>
    <t>IBAN: PL75 1020 1332 0000 1802 1225 8283</t>
  </si>
  <si>
    <t>BIO Hemp Seeds (BIO Nasiona konopi)</t>
  </si>
  <si>
    <t>Soothing hemp lip serum with CBD - 15ml</t>
  </si>
  <si>
    <t>Hemp lip scrub with CBD with orange - 15ml</t>
  </si>
  <si>
    <t>BIO Hemp Protein RAW - 250g</t>
  </si>
  <si>
    <t>BIO Banana Hemp Protein - 250g</t>
  </si>
  <si>
    <t>BIO Cocoa Hemp Protein - 250g</t>
  </si>
  <si>
    <t>CBD Oils with vitamins</t>
  </si>
  <si>
    <t>CBD Oil 5% + D3 10ml</t>
  </si>
  <si>
    <t>CBD Oil 5% + K2MK-7 10ml</t>
  </si>
  <si>
    <t>CBD Oil 5% + D3K2 10ml</t>
  </si>
  <si>
    <t>Pre rolls CBD</t>
  </si>
  <si>
    <t>Pre rolls Canna Therapy</t>
  </si>
  <si>
    <t>Pre rolls Mango Kush</t>
  </si>
  <si>
    <t>Pre rolls Purple Haze</t>
  </si>
  <si>
    <t>Pre rolls Green Top</t>
  </si>
  <si>
    <t>Pre rolls Holiday</t>
  </si>
  <si>
    <t>Witamina C Complex + - 150g</t>
  </si>
  <si>
    <t>Bio Witamina C + (1000 mg) - 120g</t>
  </si>
  <si>
    <t>Wild Rose - 120g</t>
  </si>
  <si>
    <t>Bio Acerola - 120g</t>
  </si>
  <si>
    <t>Bio Baobab - 120g</t>
  </si>
  <si>
    <t>Bio Chlorella - 120g</t>
  </si>
  <si>
    <t>Bio Maqui - 120g</t>
  </si>
  <si>
    <t>Bio Lucuma - 120g</t>
  </si>
  <si>
    <t>Bio Spirulina - 120g</t>
  </si>
  <si>
    <t>Hemp Hand Cream with CBD with Vanilla&amp;Orange Scent - 50ml</t>
  </si>
  <si>
    <t>Hemp Hand Cream with CBD with Lemongrass Scent - 50ml</t>
  </si>
  <si>
    <t>CBD Foot Regenerating Serum with CBD with Tea Tree Scent - 100ml</t>
  </si>
  <si>
    <t>CBD Oil 20% 10ml</t>
  </si>
  <si>
    <t>CBD Oil 30% 10ml</t>
  </si>
  <si>
    <t>1000 to 1499 pcs.</t>
  </si>
  <si>
    <t>1500 to 2000 pcs.</t>
  </si>
  <si>
    <t>Hemp tea TRANQUILLITY 40g</t>
  </si>
  <si>
    <t>Hemp tea SUPPORTING THE DIGESTIVE SYSTEM 40g</t>
  </si>
  <si>
    <t>Bio Hemp Protein with Beetroot and Broccoli - 250g</t>
  </si>
  <si>
    <t>Bio Hemp Protein with Spinach and Kale - 250g</t>
  </si>
  <si>
    <t>Active Bio Hemp Protein - 250g</t>
  </si>
  <si>
    <t>Detox Bio Hemp Protein - 250g</t>
  </si>
  <si>
    <t>Vege Complex Bio Hemp Protein - 250g</t>
  </si>
  <si>
    <t>50 to 99 pcs.</t>
  </si>
  <si>
    <t xml:space="preserve">1000 to 1499 pcs. </t>
  </si>
  <si>
    <t xml:space="preserve">1500 to 2000 pcs. </t>
  </si>
  <si>
    <t>CBD Oil Broad Spectrum - without THC</t>
  </si>
  <si>
    <t>CBD Oil 500mg 50ml</t>
  </si>
  <si>
    <t>CBD Oil 1000mg 50ml</t>
  </si>
  <si>
    <t>CBG Oil 10% 10ml</t>
  </si>
  <si>
    <t>CBG Oil 15% 10ml</t>
  </si>
  <si>
    <t>CBG Oil 30% 10ml</t>
  </si>
  <si>
    <t>CBD Oil Sample</t>
  </si>
  <si>
    <t>CBD Oil 5% 2ml</t>
  </si>
  <si>
    <t>CBD Oil 5% Broad Spectrum 10ml</t>
  </si>
  <si>
    <t>CBD Oil 10% Broad Spectrum 10ml</t>
  </si>
  <si>
    <t>CBD Oil 15% Broad Spectrum 10ml</t>
  </si>
  <si>
    <t>CBD Oil 20% Broad Spectrum 10ml</t>
  </si>
  <si>
    <t>CBD Oil 30% Broad Spectrum 10ml</t>
  </si>
  <si>
    <t>200 to 399 pcs.</t>
  </si>
  <si>
    <t>400 to 799 pcs.</t>
  </si>
  <si>
    <t>800 to 999 pcs.</t>
  </si>
  <si>
    <t>1500 to 1999 pcs.</t>
  </si>
  <si>
    <t>2000 to 2499 pcs.</t>
  </si>
  <si>
    <t xml:space="preserve">CBD Salve 1% 100ml </t>
  </si>
  <si>
    <t>Natural hemp deodorant with CBD with the scent of vanilla and flowers Ylang Ylang 65g</t>
  </si>
  <si>
    <t>Natural hemp deodorant for men with CBD and peppermint 65g</t>
  </si>
  <si>
    <t>Hemp Pudding Body Scrub with CBD - 200ml</t>
  </si>
  <si>
    <t>Pink lotus scented hemp body mousse-to-oil with CBD - 100ml</t>
  </si>
  <si>
    <t>Yoghurt Hemp Body Mousse with Forest Fruit Scent and with CBD - 100ml</t>
  </si>
  <si>
    <t>Standard CBD Oil10ml</t>
  </si>
  <si>
    <t>Premium CBD Oil  10ml</t>
  </si>
  <si>
    <t xml:space="preserve">CBD Oil 1% 10ml black pepper + tumeric </t>
  </si>
  <si>
    <t>CBD Oil 1% 10ml garlic + ginger</t>
  </si>
  <si>
    <t>CBG Oil 10ml</t>
  </si>
  <si>
    <t>CBD Paste – Extract</t>
  </si>
  <si>
    <t>CBD Paste 30% 5ml/6g</t>
  </si>
  <si>
    <t>CBD Paste 50% 5ml/6g</t>
  </si>
  <si>
    <t>CBG Paste 30% – 5ml/6g</t>
  </si>
  <si>
    <t>CBD capsules Softgels – The package contains 50 pcs.</t>
  </si>
  <si>
    <t>CBD Oil RAW  250ml</t>
  </si>
  <si>
    <t>CBD Oil with milk thistle 250ml</t>
  </si>
  <si>
    <t>CBD Oil with fennel flower 250ml</t>
  </si>
  <si>
    <t>Hemp Seeds 250g</t>
  </si>
  <si>
    <t>Hemp Seeds 500g</t>
  </si>
  <si>
    <t>BIO Shelled Hemp Seeds  250g</t>
  </si>
  <si>
    <t>BIO Hemp Seeds 250g</t>
  </si>
  <si>
    <t xml:space="preserve">CBD Flowers </t>
  </si>
  <si>
    <t xml:space="preserve">CBD Salve 1% 50ml </t>
  </si>
  <si>
    <t>Hemp CBD+</t>
  </si>
  <si>
    <t>BIO Hemp Protein</t>
  </si>
  <si>
    <t>Supplements and superfoods</t>
  </si>
  <si>
    <t>*** Above 2000 pcs, prices are set individually.</t>
  </si>
  <si>
    <t>CBD Oil 3000mg 50ml</t>
  </si>
  <si>
    <t xml:space="preserve">wholesale@hempking.eu 
Hurt@hempking.eu
535 915 455
</t>
  </si>
  <si>
    <t>Witaminy rozpuszczone w BIO oleju konopnym - 30ml</t>
  </si>
  <si>
    <t>CBD Oils for animals (carrier: salmon / cod oil)</t>
  </si>
  <si>
    <t>Vitamin D3 30ml</t>
  </si>
  <si>
    <t>Vitamin D3 + K2MK7 30ml</t>
  </si>
  <si>
    <t>Vitamins ADEK 30ml</t>
  </si>
  <si>
    <t>Natural Beta-Carotene 30ml</t>
  </si>
  <si>
    <t>Full Spectrum Vitamin E Complex 30ml</t>
  </si>
  <si>
    <t>Vitamin K2MK7 30ml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</si>
</sst>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EUR];[Red]\-#,##0.00\ [$EUR]"/>
    <numFmt numFmtId="165" formatCode="#,##0.00\ [$zł-415];[Red]\-#,##0.00\ [$zł-415]"/>
    <numFmt numFmtId="166" formatCode="#,##0.00\ [$EUR]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 style="hair">
        <color indexed="50"/>
      </right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hair">
        <color rgb="FF99CC66"/>
      </top>
      <bottom style="hair">
        <color rgb="FF99CC66"/>
      </bottom>
    </border>
    <border>
      <left>
        <color indexed="63"/>
      </left>
      <right style="hair">
        <color rgb="FF99CC66"/>
      </right>
      <top style="hair">
        <color rgb="FF99CC66"/>
      </top>
      <bottom style="hair">
        <color rgb="FF99CC66"/>
      </bottom>
    </border>
    <border>
      <left style="hair">
        <color rgb="FF99CC66"/>
      </left>
      <right style="hair">
        <color rgb="FF99CC66"/>
      </right>
      <top style="hair">
        <color rgb="FF99CC66"/>
      </top>
      <bottom style="hair">
        <color rgb="FF99CC66"/>
      </bottom>
    </border>
    <border>
      <left style="hair">
        <color indexed="50"/>
      </left>
      <right>
        <color indexed="63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50"/>
      </bottom>
    </border>
    <border>
      <left/>
      <right/>
      <top style="hair">
        <color rgb="FF99CC66"/>
      </top>
      <bottom/>
    </border>
    <border>
      <left style="hair">
        <color rgb="FF99CC66"/>
      </left>
      <right>
        <color indexed="63"/>
      </right>
      <top style="hair">
        <color rgb="FF99CC66"/>
      </top>
      <bottom style="hair">
        <color rgb="FF99CC66"/>
      </bottom>
    </border>
    <border>
      <left style="hair">
        <color rgb="FF99CC66"/>
      </left>
      <right>
        <color indexed="63"/>
      </right>
      <top style="hair">
        <color rgb="FF99CC66"/>
      </top>
      <bottom>
        <color indexed="63"/>
      </bottom>
    </border>
    <border>
      <left style="hair">
        <color rgb="FF99CC66"/>
      </left>
      <right>
        <color indexed="63"/>
      </right>
      <top>
        <color indexed="63"/>
      </top>
      <bottom>
        <color indexed="63"/>
      </bottom>
    </border>
    <border>
      <left style="hair">
        <color rgb="FF99CC66"/>
      </left>
      <right>
        <color indexed="63"/>
      </right>
      <top>
        <color indexed="63"/>
      </top>
      <bottom style="hair">
        <color rgb="FF99CC6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 applyAlignment="1">
      <alignment horizontal="left" vertical="top" wrapText="1"/>
      <protection/>
    </xf>
    <xf numFmtId="0" fontId="1" fillId="0" borderId="0" xfId="44" applyFont="1">
      <alignment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64" fontId="2" fillId="33" borderId="10" xfId="44" applyNumberFormat="1" applyFont="1" applyFill="1" applyBorder="1" applyAlignment="1">
      <alignment horizontal="center" vertical="center" wrapText="1"/>
      <protection/>
    </xf>
    <xf numFmtId="165" fontId="2" fillId="33" borderId="10" xfId="44" applyNumberFormat="1" applyFont="1" applyFill="1" applyBorder="1" applyAlignment="1">
      <alignment horizontal="center" vertical="center" wrapText="1"/>
      <protection/>
    </xf>
    <xf numFmtId="10" fontId="2" fillId="33" borderId="10" xfId="44" applyNumberFormat="1" applyFont="1" applyFill="1" applyBorder="1" applyAlignment="1">
      <alignment horizontal="center" vertical="center" wrapText="1"/>
      <protection/>
    </xf>
    <xf numFmtId="0" fontId="3" fillId="34" borderId="10" xfId="44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164" fontId="4" fillId="0" borderId="10" xfId="44" applyNumberFormat="1" applyFont="1" applyBorder="1" applyAlignment="1">
      <alignment horizontal="center" vertical="center" wrapText="1"/>
      <protection/>
    </xf>
    <xf numFmtId="10" fontId="4" fillId="0" borderId="10" xfId="44" applyNumberFormat="1" applyFont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center" vertical="center" wrapText="1"/>
      <protection/>
    </xf>
    <xf numFmtId="165" fontId="6" fillId="34" borderId="11" xfId="44" applyNumberFormat="1" applyFont="1" applyFill="1" applyBorder="1" applyAlignment="1">
      <alignment horizontal="center" vertical="center" wrapText="1"/>
      <protection/>
    </xf>
    <xf numFmtId="165" fontId="6" fillId="34" borderId="12" xfId="44" applyNumberFormat="1" applyFont="1" applyFill="1" applyBorder="1" applyAlignment="1">
      <alignment horizontal="center" vertical="center" wrapText="1"/>
      <protection/>
    </xf>
    <xf numFmtId="165" fontId="6" fillId="34" borderId="13" xfId="44" applyNumberFormat="1" applyFont="1" applyFill="1" applyBorder="1" applyAlignment="1">
      <alignment horizontal="center" vertical="center" wrapText="1"/>
      <protection/>
    </xf>
    <xf numFmtId="165" fontId="4" fillId="34" borderId="11" xfId="44" applyNumberFormat="1" applyFont="1" applyFill="1" applyBorder="1" applyAlignment="1">
      <alignment horizontal="center" vertical="center" wrapText="1"/>
      <protection/>
    </xf>
    <xf numFmtId="165" fontId="4" fillId="34" borderId="12" xfId="44" applyNumberFormat="1" applyFont="1" applyFill="1" applyBorder="1" applyAlignment="1">
      <alignment horizontal="center" vertical="center" wrapText="1"/>
      <protection/>
    </xf>
    <xf numFmtId="165" fontId="4" fillId="34" borderId="13" xfId="44" applyNumberFormat="1" applyFont="1" applyFill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center" vertical="center" wrapText="1"/>
      <protection/>
    </xf>
    <xf numFmtId="0" fontId="6" fillId="34" borderId="12" xfId="44" applyFont="1" applyFill="1" applyBorder="1" applyAlignment="1">
      <alignment horizontal="center" vertical="center" wrapText="1"/>
      <protection/>
    </xf>
    <xf numFmtId="0" fontId="6" fillId="34" borderId="13" xfId="44" applyFont="1" applyFill="1" applyBorder="1" applyAlignment="1">
      <alignment horizontal="center" vertical="center" wrapText="1"/>
      <protection/>
    </xf>
    <xf numFmtId="0" fontId="4" fillId="34" borderId="11" xfId="44" applyFont="1" applyFill="1" applyBorder="1" applyAlignment="1">
      <alignment horizontal="center" vertical="center" wrapText="1"/>
      <protection/>
    </xf>
    <xf numFmtId="0" fontId="4" fillId="34" borderId="12" xfId="44" applyFont="1" applyFill="1" applyBorder="1" applyAlignment="1">
      <alignment horizontal="center" vertical="center" wrapText="1"/>
      <protection/>
    </xf>
    <xf numFmtId="0" fontId="4" fillId="34" borderId="13" xfId="44" applyFont="1" applyFill="1" applyBorder="1" applyAlignment="1">
      <alignment horizontal="center" vertical="center" wrapText="1"/>
      <protection/>
    </xf>
    <xf numFmtId="164" fontId="7" fillId="0" borderId="10" xfId="44" applyNumberFormat="1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/>
      <protection/>
    </xf>
    <xf numFmtId="0" fontId="1" fillId="0" borderId="15" xfId="44" applyFont="1" applyBorder="1" applyAlignment="1">
      <alignment horizontal="center" vertical="center" wrapText="1"/>
      <protection/>
    </xf>
    <xf numFmtId="164" fontId="4" fillId="0" borderId="15" xfId="44" applyNumberFormat="1" applyFont="1" applyBorder="1" applyAlignment="1">
      <alignment horizontal="center" vertical="center" wrapText="1"/>
      <protection/>
    </xf>
    <xf numFmtId="0" fontId="1" fillId="0" borderId="0" xfId="44" applyFont="1" applyAlignment="1">
      <alignment/>
      <protection/>
    </xf>
    <xf numFmtId="0" fontId="8" fillId="0" borderId="14" xfId="44" applyFont="1" applyBorder="1" applyAlignment="1">
      <alignment/>
      <protection/>
    </xf>
    <xf numFmtId="165" fontId="1" fillId="0" borderId="15" xfId="44" applyNumberFormat="1" applyFont="1" applyBorder="1" applyAlignment="1">
      <alignment horizontal="center" vertical="center" wrapText="1"/>
      <protection/>
    </xf>
    <xf numFmtId="10" fontId="1" fillId="0" borderId="15" xfId="44" applyNumberFormat="1" applyFont="1" applyBorder="1" applyAlignment="1">
      <alignment horizontal="center" vertical="center" wrapText="1"/>
      <protection/>
    </xf>
    <xf numFmtId="0" fontId="5" fillId="35" borderId="16" xfId="44" applyFont="1" applyFill="1" applyBorder="1" applyAlignment="1">
      <alignment horizontal="center" vertical="center" wrapText="1"/>
      <protection/>
    </xf>
    <xf numFmtId="0" fontId="4" fillId="35" borderId="17" xfId="44" applyFont="1" applyFill="1" applyBorder="1" applyAlignment="1">
      <alignment vertical="center" wrapText="1"/>
      <protection/>
    </xf>
    <xf numFmtId="0" fontId="5" fillId="35" borderId="17" xfId="44" applyFont="1" applyFill="1" applyBorder="1" applyAlignment="1">
      <alignment horizontal="center" vertical="center" wrapText="1"/>
      <protection/>
    </xf>
    <xf numFmtId="0" fontId="1" fillId="0" borderId="18" xfId="44" applyFont="1" applyBorder="1" applyAlignment="1">
      <alignment vertical="center" wrapText="1"/>
      <protection/>
    </xf>
    <xf numFmtId="0" fontId="4" fillId="35" borderId="19" xfId="44" applyFont="1" applyFill="1" applyBorder="1" applyAlignment="1">
      <alignment vertical="center" wrapText="1"/>
      <protection/>
    </xf>
    <xf numFmtId="0" fontId="4" fillId="35" borderId="20" xfId="44" applyFont="1" applyFill="1" applyBorder="1" applyAlignment="1">
      <alignment vertical="center" wrapText="1"/>
      <protection/>
    </xf>
    <xf numFmtId="0" fontId="1" fillId="0" borderId="21" xfId="44" applyFont="1" applyBorder="1" applyAlignment="1">
      <alignment vertical="center" wrapText="1"/>
      <protection/>
    </xf>
    <xf numFmtId="0" fontId="4" fillId="0" borderId="19" xfId="44" applyFont="1" applyBorder="1" applyAlignment="1">
      <alignment/>
      <protection/>
    </xf>
    <xf numFmtId="0" fontId="4" fillId="0" borderId="20" xfId="44" applyFont="1" applyBorder="1" applyAlignment="1">
      <alignment/>
      <protection/>
    </xf>
    <xf numFmtId="0" fontId="5" fillId="35" borderId="19" xfId="44" applyFont="1" applyFill="1" applyBorder="1" applyAlignment="1">
      <alignment horizontal="center" vertical="center" wrapText="1"/>
      <protection/>
    </xf>
    <xf numFmtId="0" fontId="5" fillId="35" borderId="20" xfId="44" applyFont="1" applyFill="1" applyBorder="1" applyAlignment="1">
      <alignment vertical="center" wrapText="1"/>
      <protection/>
    </xf>
    <xf numFmtId="0" fontId="5" fillId="0" borderId="21" xfId="44" applyFont="1" applyBorder="1" applyAlignment="1">
      <alignment vertical="center" wrapText="1"/>
      <protection/>
    </xf>
    <xf numFmtId="0" fontId="4" fillId="35" borderId="22" xfId="44" applyFont="1" applyFill="1" applyBorder="1" applyAlignment="1">
      <alignment vertical="center" wrapText="1"/>
      <protection/>
    </xf>
    <xf numFmtId="0" fontId="4" fillId="35" borderId="23" xfId="44" applyFont="1" applyFill="1" applyBorder="1" applyAlignment="1">
      <alignment vertical="center" wrapText="1"/>
      <protection/>
    </xf>
    <xf numFmtId="0" fontId="4" fillId="0" borderId="23" xfId="44" applyFont="1" applyBorder="1" applyAlignment="1">
      <alignment vertical="center" wrapText="1"/>
      <protection/>
    </xf>
    <xf numFmtId="0" fontId="4" fillId="0" borderId="24" xfId="44" applyFont="1" applyBorder="1" applyAlignment="1">
      <alignment vertical="center" wrapText="1"/>
      <protection/>
    </xf>
    <xf numFmtId="0" fontId="1" fillId="0" borderId="15" xfId="44" applyFont="1" applyBorder="1" applyAlignment="1">
      <alignment horizontal="left" vertical="top" wrapText="1"/>
      <protection/>
    </xf>
    <xf numFmtId="0" fontId="9" fillId="0" borderId="15" xfId="44" applyFont="1" applyBorder="1" applyAlignment="1">
      <alignment horizontal="left" vertical="top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164" fontId="4" fillId="0" borderId="12" xfId="44" applyNumberFormat="1" applyFont="1" applyBorder="1" applyAlignment="1">
      <alignment horizontal="center" vertical="center" wrapText="1"/>
      <protection/>
    </xf>
    <xf numFmtId="10" fontId="4" fillId="0" borderId="12" xfId="44" applyNumberFormat="1" applyFont="1" applyBorder="1" applyAlignment="1">
      <alignment horizontal="center" vertical="center" wrapText="1"/>
      <protection/>
    </xf>
    <xf numFmtId="164" fontId="4" fillId="0" borderId="13" xfId="44" applyNumberFormat="1" applyFont="1" applyBorder="1" applyAlignment="1">
      <alignment horizontal="center" vertical="center" wrapText="1"/>
      <protection/>
    </xf>
    <xf numFmtId="164" fontId="7" fillId="0" borderId="12" xfId="44" applyNumberFormat="1" applyFont="1" applyBorder="1" applyAlignment="1">
      <alignment horizontal="center" vertical="center" wrapText="1"/>
      <protection/>
    </xf>
    <xf numFmtId="164" fontId="46" fillId="0" borderId="25" xfId="0" applyNumberFormat="1" applyFont="1" applyBorder="1" applyAlignment="1">
      <alignment horizontal="center" vertical="center" wrapText="1"/>
    </xf>
    <xf numFmtId="10" fontId="46" fillId="0" borderId="25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64" fontId="46" fillId="0" borderId="26" xfId="0" applyNumberFormat="1" applyFont="1" applyBorder="1" applyAlignment="1">
      <alignment horizontal="center" vertical="center" wrapText="1"/>
    </xf>
    <xf numFmtId="0" fontId="47" fillId="36" borderId="27" xfId="0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166" fontId="7" fillId="0" borderId="0" xfId="5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7" borderId="12" xfId="44" applyFont="1" applyFill="1" applyBorder="1" applyAlignment="1">
      <alignment horizontal="center" vertical="center" wrapText="1"/>
      <protection/>
    </xf>
    <xf numFmtId="0" fontId="4" fillId="38" borderId="10" xfId="44" applyFont="1" applyFill="1" applyBorder="1" applyAlignment="1">
      <alignment horizontal="center" vertical="center" wrapText="1"/>
      <protection/>
    </xf>
    <xf numFmtId="164" fontId="4" fillId="38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10" fontId="46" fillId="0" borderId="27" xfId="0" applyNumberFormat="1" applyFont="1" applyBorder="1" applyAlignment="1">
      <alignment horizontal="center" vertical="center" wrapText="1"/>
    </xf>
    <xf numFmtId="0" fontId="5" fillId="0" borderId="28" xfId="44" applyFont="1" applyBorder="1" applyAlignment="1">
      <alignment horizontal="center" vertical="center" wrapText="1"/>
      <protection/>
    </xf>
    <xf numFmtId="0" fontId="5" fillId="0" borderId="29" xfId="44" applyFont="1" applyBorder="1" applyAlignment="1">
      <alignment horizontal="center" vertical="center" wrapText="1"/>
      <protection/>
    </xf>
    <xf numFmtId="0" fontId="5" fillId="0" borderId="30" xfId="44" applyFont="1" applyBorder="1" applyAlignment="1">
      <alignment horizontal="center" vertical="center" wrapText="1"/>
      <protection/>
    </xf>
    <xf numFmtId="0" fontId="5" fillId="0" borderId="31" xfId="44" applyFont="1" applyBorder="1" applyAlignment="1">
      <alignment horizontal="center" vertical="center" wrapText="1"/>
      <protection/>
    </xf>
    <xf numFmtId="0" fontId="5" fillId="0" borderId="32" xfId="44" applyFont="1" applyBorder="1" applyAlignment="1">
      <alignment horizontal="center" vertical="center" wrapText="1"/>
      <protection/>
    </xf>
    <xf numFmtId="0" fontId="5" fillId="0" borderId="33" xfId="44" applyFont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center" vertical="center" wrapText="1"/>
      <protection/>
    </xf>
    <xf numFmtId="0" fontId="48" fillId="0" borderId="3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36" borderId="3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9" fillId="0" borderId="3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10" xfId="44" applyFont="1" applyBorder="1" applyAlignment="1">
      <alignment horizontal="center" vertical="center" wrapText="1"/>
      <protection/>
    </xf>
    <xf numFmtId="0" fontId="48" fillId="39" borderId="35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0" borderId="10" xfId="44" applyFont="1" applyBorder="1" applyAlignment="1">
      <alignment/>
      <protection/>
    </xf>
    <xf numFmtId="0" fontId="4" fillId="34" borderId="10" xfId="44" applyFont="1" applyFill="1" applyBorder="1" applyAlignment="1">
      <alignment horizontal="center" vertical="center" wrapText="1"/>
      <protection/>
    </xf>
    <xf numFmtId="0" fontId="5" fillId="38" borderId="31" xfId="44" applyFont="1" applyFill="1" applyBorder="1" applyAlignment="1">
      <alignment horizontal="center" vertical="center" wrapText="1"/>
      <protection/>
    </xf>
    <xf numFmtId="0" fontId="5" fillId="38" borderId="33" xfId="44" applyFont="1" applyFill="1" applyBorder="1" applyAlignment="1">
      <alignment horizontal="center" vertical="center" wrapText="1"/>
      <protection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35" borderId="21" xfId="44" applyFont="1" applyFill="1" applyBorder="1" applyAlignment="1">
      <alignment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66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3</xdr:col>
      <xdr:colOff>1724025</xdr:colOff>
      <xdr:row>6</xdr:row>
      <xdr:rowOff>152400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14478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2"/>
  <sheetViews>
    <sheetView tabSelected="1" zoomScale="55" zoomScaleNormal="55" zoomScalePageLayoutView="0" workbookViewId="0" topLeftCell="A1">
      <pane ySplit="8" topLeftCell="A574" activePane="bottomLeft" state="frozen"/>
      <selection pane="topLeft" activeCell="A1" sqref="A1"/>
      <selection pane="bottomLeft" activeCell="N578" sqref="N578"/>
    </sheetView>
  </sheetViews>
  <sheetFormatPr defaultColWidth="14.421875" defaultRowHeight="15" customHeight="1"/>
  <cols>
    <col min="1" max="1" width="46.00390625" style="1" customWidth="1"/>
    <col min="2" max="3" width="27.00390625" style="1" customWidth="1"/>
    <col min="4" max="4" width="26.00390625" style="1" customWidth="1"/>
    <col min="5" max="5" width="16.421875" style="1" customWidth="1"/>
    <col min="6" max="6" width="18.8515625" style="1" customWidth="1"/>
    <col min="7" max="7" width="14.140625" style="1" customWidth="1"/>
    <col min="8" max="11" width="0" style="1" hidden="1" customWidth="1"/>
    <col min="12" max="12" width="22.421875" style="1" customWidth="1"/>
    <col min="13" max="13" width="20.57421875" style="1" customWidth="1"/>
    <col min="14" max="14" width="23.140625" style="1" customWidth="1"/>
    <col min="15" max="33" width="11.57421875" style="1" customWidth="1"/>
    <col min="34" max="16384" width="14.421875" style="1" customWidth="1"/>
  </cols>
  <sheetData>
    <row r="1" spans="1:33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69" customHeight="1">
      <c r="A8" s="4" t="s">
        <v>0</v>
      </c>
      <c r="B8" s="4" t="s">
        <v>1</v>
      </c>
      <c r="C8" s="5" t="s">
        <v>2</v>
      </c>
      <c r="D8" s="6" t="s">
        <v>3</v>
      </c>
      <c r="E8" s="4" t="s">
        <v>4</v>
      </c>
      <c r="F8" s="6" t="s">
        <v>5</v>
      </c>
      <c r="G8" s="7" t="s">
        <v>6</v>
      </c>
      <c r="H8" s="4" t="s">
        <v>7</v>
      </c>
      <c r="I8" s="4" t="s">
        <v>8</v>
      </c>
      <c r="J8" s="7" t="s">
        <v>9</v>
      </c>
      <c r="K8" s="7" t="s">
        <v>10</v>
      </c>
      <c r="L8" s="7" t="s">
        <v>11</v>
      </c>
      <c r="M8" s="5" t="s">
        <v>12</v>
      </c>
      <c r="N8" s="5" t="s">
        <v>13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4" customHeight="1">
      <c r="A9" s="8" t="s">
        <v>128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24" customHeight="1">
      <c r="A10" s="71" t="s">
        <v>14</v>
      </c>
      <c r="B10" s="9" t="s">
        <v>101</v>
      </c>
      <c r="C10" s="10">
        <v>7.5</v>
      </c>
      <c r="D10" s="10">
        <f aca="true" t="shared" si="0" ref="D10:D15">C10+C10*G10</f>
        <v>7.5</v>
      </c>
      <c r="E10" s="10"/>
      <c r="F10" s="10"/>
      <c r="G10" s="11">
        <v>0</v>
      </c>
      <c r="H10" s="11" t="e">
        <f aca="true" t="shared" si="1" ref="H10:I15">(E10-C10)/E10</f>
        <v>#DIV/0!</v>
      </c>
      <c r="I10" s="11" t="e">
        <f t="shared" si="1"/>
        <v>#DIV/0!</v>
      </c>
      <c r="J10" s="11">
        <f aca="true" t="shared" si="2" ref="J10:K15">(E10-C10)/C10</f>
        <v>-1</v>
      </c>
      <c r="K10" s="11">
        <f t="shared" si="2"/>
        <v>-1</v>
      </c>
      <c r="L10" s="9"/>
      <c r="M10" s="10">
        <f aca="true" t="shared" si="3" ref="M10:M15">C10*L10</f>
        <v>0</v>
      </c>
      <c r="N10" s="10">
        <f aca="true" t="shared" si="4" ref="N10:N15">D10*L10</f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4" customHeight="1">
      <c r="A11" s="72"/>
      <c r="B11" s="9" t="s">
        <v>15</v>
      </c>
      <c r="C11" s="10">
        <v>5.5</v>
      </c>
      <c r="D11" s="10">
        <f t="shared" si="0"/>
        <v>5.5</v>
      </c>
      <c r="E11" s="10"/>
      <c r="F11" s="10"/>
      <c r="G11" s="11">
        <v>0</v>
      </c>
      <c r="H11" s="11" t="e">
        <f t="shared" si="1"/>
        <v>#DIV/0!</v>
      </c>
      <c r="I11" s="11" t="e">
        <f t="shared" si="1"/>
        <v>#DIV/0!</v>
      </c>
      <c r="J11" s="11">
        <f t="shared" si="2"/>
        <v>-1</v>
      </c>
      <c r="K11" s="11">
        <f t="shared" si="2"/>
        <v>-1</v>
      </c>
      <c r="L11" s="9"/>
      <c r="M11" s="10">
        <f t="shared" si="3"/>
        <v>0</v>
      </c>
      <c r="N11" s="10">
        <f t="shared" si="4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4" customHeight="1">
      <c r="A12" s="72"/>
      <c r="B12" s="9" t="s">
        <v>16</v>
      </c>
      <c r="C12" s="10">
        <v>5</v>
      </c>
      <c r="D12" s="10">
        <f t="shared" si="0"/>
        <v>5</v>
      </c>
      <c r="E12" s="10"/>
      <c r="F12" s="10"/>
      <c r="G12" s="11">
        <v>0</v>
      </c>
      <c r="H12" s="11" t="e">
        <f t="shared" si="1"/>
        <v>#DIV/0!</v>
      </c>
      <c r="I12" s="11" t="e">
        <f t="shared" si="1"/>
        <v>#DIV/0!</v>
      </c>
      <c r="J12" s="11">
        <f t="shared" si="2"/>
        <v>-1</v>
      </c>
      <c r="K12" s="11">
        <f t="shared" si="2"/>
        <v>-1</v>
      </c>
      <c r="L12" s="9"/>
      <c r="M12" s="10">
        <f t="shared" si="3"/>
        <v>0</v>
      </c>
      <c r="N12" s="10">
        <f t="shared" si="4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4" customHeight="1">
      <c r="A13" s="72"/>
      <c r="B13" s="9" t="s">
        <v>17</v>
      </c>
      <c r="C13" s="10">
        <v>4.8</v>
      </c>
      <c r="D13" s="10">
        <f t="shared" si="0"/>
        <v>4.8</v>
      </c>
      <c r="E13" s="10"/>
      <c r="F13" s="10"/>
      <c r="G13" s="11">
        <v>0</v>
      </c>
      <c r="H13" s="11" t="e">
        <f t="shared" si="1"/>
        <v>#DIV/0!</v>
      </c>
      <c r="I13" s="11" t="e">
        <f t="shared" si="1"/>
        <v>#DIV/0!</v>
      </c>
      <c r="J13" s="11">
        <f t="shared" si="2"/>
        <v>-1</v>
      </c>
      <c r="K13" s="11">
        <f t="shared" si="2"/>
        <v>-1</v>
      </c>
      <c r="L13" s="9"/>
      <c r="M13" s="10">
        <f t="shared" si="3"/>
        <v>0</v>
      </c>
      <c r="N13" s="10">
        <f t="shared" si="4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4" customHeight="1">
      <c r="A14" s="72"/>
      <c r="B14" s="53" t="s">
        <v>102</v>
      </c>
      <c r="C14" s="54">
        <v>4.5</v>
      </c>
      <c r="D14" s="54">
        <f t="shared" si="0"/>
        <v>4.5</v>
      </c>
      <c r="E14" s="54"/>
      <c r="F14" s="54"/>
      <c r="G14" s="11">
        <v>0</v>
      </c>
      <c r="H14" s="55" t="e">
        <f t="shared" si="1"/>
        <v>#DIV/0!</v>
      </c>
      <c r="I14" s="55" t="e">
        <f t="shared" si="1"/>
        <v>#DIV/0!</v>
      </c>
      <c r="J14" s="55">
        <f t="shared" si="2"/>
        <v>-1</v>
      </c>
      <c r="K14" s="55">
        <f t="shared" si="2"/>
        <v>-1</v>
      </c>
      <c r="L14" s="53"/>
      <c r="M14" s="54">
        <f t="shared" si="3"/>
        <v>0</v>
      </c>
      <c r="N14" s="56">
        <f t="shared" si="4"/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4" customHeight="1">
      <c r="A15" s="73"/>
      <c r="B15" s="53" t="s">
        <v>103</v>
      </c>
      <c r="C15" s="54">
        <v>4</v>
      </c>
      <c r="D15" s="54">
        <f t="shared" si="0"/>
        <v>4</v>
      </c>
      <c r="E15" s="54"/>
      <c r="F15" s="54"/>
      <c r="G15" s="11">
        <v>0</v>
      </c>
      <c r="H15" s="55" t="e">
        <f t="shared" si="1"/>
        <v>#DIV/0!</v>
      </c>
      <c r="I15" s="55"/>
      <c r="J15" s="55">
        <f t="shared" si="2"/>
        <v>-1</v>
      </c>
      <c r="K15" s="55"/>
      <c r="L15" s="53"/>
      <c r="M15" s="54">
        <f t="shared" si="3"/>
        <v>0</v>
      </c>
      <c r="N15" s="56">
        <f t="shared" si="4"/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4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4" customHeight="1">
      <c r="A17" s="71" t="s">
        <v>18</v>
      </c>
      <c r="B17" s="9" t="s">
        <v>101</v>
      </c>
      <c r="C17" s="10">
        <v>11</v>
      </c>
      <c r="D17" s="10">
        <f aca="true" t="shared" si="5" ref="D17:D22">C17+C17*G17</f>
        <v>11</v>
      </c>
      <c r="E17" s="10"/>
      <c r="F17" s="10"/>
      <c r="G17" s="11">
        <v>0</v>
      </c>
      <c r="H17" s="11" t="e">
        <f aca="true" t="shared" si="6" ref="H17:I22">(E17-C17)/E17</f>
        <v>#DIV/0!</v>
      </c>
      <c r="I17" s="11" t="e">
        <f t="shared" si="6"/>
        <v>#DIV/0!</v>
      </c>
      <c r="J17" s="11">
        <f aca="true" t="shared" si="7" ref="J17:K22">(E17-C17)/C17</f>
        <v>-1</v>
      </c>
      <c r="K17" s="11">
        <f t="shared" si="7"/>
        <v>-1</v>
      </c>
      <c r="L17" s="9"/>
      <c r="M17" s="10">
        <f aca="true" t="shared" si="8" ref="M17:M22">C17*L17</f>
        <v>0</v>
      </c>
      <c r="N17" s="10">
        <f aca="true" t="shared" si="9" ref="N17:N22">D17*L17</f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4" customHeight="1">
      <c r="A18" s="72"/>
      <c r="B18" s="9" t="s">
        <v>15</v>
      </c>
      <c r="C18" s="10">
        <v>9</v>
      </c>
      <c r="D18" s="10">
        <f t="shared" si="5"/>
        <v>9</v>
      </c>
      <c r="E18" s="10"/>
      <c r="F18" s="10"/>
      <c r="G18" s="11">
        <v>0</v>
      </c>
      <c r="H18" s="11" t="e">
        <f t="shared" si="6"/>
        <v>#DIV/0!</v>
      </c>
      <c r="I18" s="11" t="e">
        <f t="shared" si="6"/>
        <v>#DIV/0!</v>
      </c>
      <c r="J18" s="11">
        <f t="shared" si="7"/>
        <v>-1</v>
      </c>
      <c r="K18" s="11">
        <f t="shared" si="7"/>
        <v>-1</v>
      </c>
      <c r="L18" s="9"/>
      <c r="M18" s="10">
        <f t="shared" si="8"/>
        <v>0</v>
      </c>
      <c r="N18" s="10">
        <f t="shared" si="9"/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4" customHeight="1">
      <c r="A19" s="72"/>
      <c r="B19" s="9" t="s">
        <v>16</v>
      </c>
      <c r="C19" s="10">
        <v>8.5</v>
      </c>
      <c r="D19" s="10">
        <f t="shared" si="5"/>
        <v>8.5</v>
      </c>
      <c r="E19" s="10"/>
      <c r="F19" s="10"/>
      <c r="G19" s="11">
        <v>0</v>
      </c>
      <c r="H19" s="11" t="e">
        <f t="shared" si="6"/>
        <v>#DIV/0!</v>
      </c>
      <c r="I19" s="11" t="e">
        <f t="shared" si="6"/>
        <v>#DIV/0!</v>
      </c>
      <c r="J19" s="11">
        <f t="shared" si="7"/>
        <v>-1</v>
      </c>
      <c r="K19" s="11">
        <f t="shared" si="7"/>
        <v>-1</v>
      </c>
      <c r="L19" s="9"/>
      <c r="M19" s="10">
        <f t="shared" si="8"/>
        <v>0</v>
      </c>
      <c r="N19" s="10">
        <f t="shared" si="9"/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4" customHeight="1">
      <c r="A20" s="72"/>
      <c r="B20" s="9" t="s">
        <v>17</v>
      </c>
      <c r="C20" s="10">
        <v>8</v>
      </c>
      <c r="D20" s="10">
        <f t="shared" si="5"/>
        <v>8</v>
      </c>
      <c r="E20" s="10"/>
      <c r="F20" s="10"/>
      <c r="G20" s="11">
        <v>0</v>
      </c>
      <c r="H20" s="11" t="e">
        <f t="shared" si="6"/>
        <v>#DIV/0!</v>
      </c>
      <c r="I20" s="11" t="e">
        <f t="shared" si="6"/>
        <v>#DIV/0!</v>
      </c>
      <c r="J20" s="11">
        <f t="shared" si="7"/>
        <v>-1</v>
      </c>
      <c r="K20" s="11">
        <f t="shared" si="7"/>
        <v>-1</v>
      </c>
      <c r="L20" s="9"/>
      <c r="M20" s="10">
        <f t="shared" si="8"/>
        <v>0</v>
      </c>
      <c r="N20" s="10">
        <f t="shared" si="9"/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4" customHeight="1">
      <c r="A21" s="72"/>
      <c r="B21" s="53" t="s">
        <v>102</v>
      </c>
      <c r="C21" s="54">
        <v>7.5</v>
      </c>
      <c r="D21" s="10">
        <f t="shared" si="5"/>
        <v>7.5</v>
      </c>
      <c r="E21" s="54"/>
      <c r="F21" s="54"/>
      <c r="G21" s="11">
        <v>0</v>
      </c>
      <c r="H21" s="55" t="e">
        <f t="shared" si="6"/>
        <v>#DIV/0!</v>
      </c>
      <c r="I21" s="55"/>
      <c r="J21" s="55">
        <f t="shared" si="7"/>
        <v>-1</v>
      </c>
      <c r="K21" s="55"/>
      <c r="L21" s="53"/>
      <c r="M21" s="54">
        <f t="shared" si="8"/>
        <v>0</v>
      </c>
      <c r="N21" s="10">
        <f t="shared" si="9"/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4" customHeight="1">
      <c r="A22" s="73"/>
      <c r="B22" s="53" t="s">
        <v>103</v>
      </c>
      <c r="C22" s="54">
        <v>7</v>
      </c>
      <c r="D22" s="10">
        <f t="shared" si="5"/>
        <v>7</v>
      </c>
      <c r="E22" s="54"/>
      <c r="F22" s="54"/>
      <c r="G22" s="11">
        <v>0</v>
      </c>
      <c r="H22" s="55" t="e">
        <f t="shared" si="6"/>
        <v>#DIV/0!</v>
      </c>
      <c r="I22" s="55"/>
      <c r="J22" s="55">
        <f t="shared" si="7"/>
        <v>-1</v>
      </c>
      <c r="K22" s="55"/>
      <c r="L22" s="53"/>
      <c r="M22" s="54">
        <f t="shared" si="8"/>
        <v>0</v>
      </c>
      <c r="N22" s="10">
        <f t="shared" si="9"/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4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" customHeight="1">
      <c r="A24" s="71" t="s">
        <v>19</v>
      </c>
      <c r="B24" s="9" t="s">
        <v>101</v>
      </c>
      <c r="C24" s="10">
        <v>15</v>
      </c>
      <c r="D24" s="10">
        <f aca="true" t="shared" si="10" ref="D24:D29">C24+C24*G24</f>
        <v>15</v>
      </c>
      <c r="E24" s="10"/>
      <c r="F24" s="10"/>
      <c r="G24" s="11">
        <v>0</v>
      </c>
      <c r="H24" s="11" t="e">
        <f aca="true" t="shared" si="11" ref="H24:I29">(E24-C24)/E24</f>
        <v>#DIV/0!</v>
      </c>
      <c r="I24" s="11" t="e">
        <f t="shared" si="11"/>
        <v>#DIV/0!</v>
      </c>
      <c r="J24" s="11">
        <f aca="true" t="shared" si="12" ref="J24:K29">(E24-C24)/C24</f>
        <v>-1</v>
      </c>
      <c r="K24" s="11">
        <f t="shared" si="12"/>
        <v>-1</v>
      </c>
      <c r="L24" s="9"/>
      <c r="M24" s="10">
        <f aca="true" t="shared" si="13" ref="M24:M29">C24*L24</f>
        <v>0</v>
      </c>
      <c r="N24" s="10">
        <f aca="true" t="shared" si="14" ref="N24:N29">D24*L24</f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4" customHeight="1">
      <c r="A25" s="72"/>
      <c r="B25" s="9" t="s">
        <v>15</v>
      </c>
      <c r="C25" s="10">
        <v>13</v>
      </c>
      <c r="D25" s="10">
        <f t="shared" si="10"/>
        <v>13</v>
      </c>
      <c r="E25" s="10"/>
      <c r="F25" s="10"/>
      <c r="G25" s="11">
        <v>0</v>
      </c>
      <c r="H25" s="11" t="e">
        <f t="shared" si="11"/>
        <v>#DIV/0!</v>
      </c>
      <c r="I25" s="11" t="e">
        <f t="shared" si="11"/>
        <v>#DIV/0!</v>
      </c>
      <c r="J25" s="11">
        <f t="shared" si="12"/>
        <v>-1</v>
      </c>
      <c r="K25" s="11">
        <f t="shared" si="12"/>
        <v>-1</v>
      </c>
      <c r="L25" s="9"/>
      <c r="M25" s="10">
        <f t="shared" si="13"/>
        <v>0</v>
      </c>
      <c r="N25" s="10">
        <f t="shared" si="14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4" customHeight="1">
      <c r="A26" s="72"/>
      <c r="B26" s="9" t="s">
        <v>16</v>
      </c>
      <c r="C26" s="10">
        <v>12</v>
      </c>
      <c r="D26" s="10">
        <f t="shared" si="10"/>
        <v>12</v>
      </c>
      <c r="E26" s="10"/>
      <c r="F26" s="10"/>
      <c r="G26" s="11">
        <v>0</v>
      </c>
      <c r="H26" s="11" t="e">
        <f t="shared" si="11"/>
        <v>#DIV/0!</v>
      </c>
      <c r="I26" s="11" t="e">
        <f t="shared" si="11"/>
        <v>#DIV/0!</v>
      </c>
      <c r="J26" s="11">
        <f t="shared" si="12"/>
        <v>-1</v>
      </c>
      <c r="K26" s="11">
        <f t="shared" si="12"/>
        <v>-1</v>
      </c>
      <c r="L26" s="9"/>
      <c r="M26" s="10">
        <f t="shared" si="13"/>
        <v>0</v>
      </c>
      <c r="N26" s="10">
        <f t="shared" si="14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" customHeight="1">
      <c r="A27" s="72"/>
      <c r="B27" s="9" t="s">
        <v>17</v>
      </c>
      <c r="C27" s="10">
        <v>11</v>
      </c>
      <c r="D27" s="10">
        <f t="shared" si="10"/>
        <v>11</v>
      </c>
      <c r="E27" s="10"/>
      <c r="F27" s="10"/>
      <c r="G27" s="11">
        <v>0</v>
      </c>
      <c r="H27" s="11" t="e">
        <f t="shared" si="11"/>
        <v>#DIV/0!</v>
      </c>
      <c r="I27" s="11" t="e">
        <f t="shared" si="11"/>
        <v>#DIV/0!</v>
      </c>
      <c r="J27" s="11">
        <f t="shared" si="12"/>
        <v>-1</v>
      </c>
      <c r="K27" s="11">
        <f t="shared" si="12"/>
        <v>-1</v>
      </c>
      <c r="L27" s="9"/>
      <c r="M27" s="10">
        <f t="shared" si="13"/>
        <v>0</v>
      </c>
      <c r="N27" s="10">
        <f t="shared" si="14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4" customHeight="1">
      <c r="A28" s="72"/>
      <c r="B28" s="53" t="s">
        <v>102</v>
      </c>
      <c r="C28" s="54">
        <v>10.5</v>
      </c>
      <c r="D28" s="10">
        <f t="shared" si="10"/>
        <v>10.5</v>
      </c>
      <c r="E28" s="54"/>
      <c r="F28" s="54"/>
      <c r="G28" s="11">
        <v>0</v>
      </c>
      <c r="H28" s="55" t="e">
        <f t="shared" si="11"/>
        <v>#DIV/0!</v>
      </c>
      <c r="I28" s="55"/>
      <c r="J28" s="55">
        <f t="shared" si="12"/>
        <v>-1</v>
      </c>
      <c r="K28" s="55"/>
      <c r="L28" s="53"/>
      <c r="M28" s="54">
        <f t="shared" si="13"/>
        <v>0</v>
      </c>
      <c r="N28" s="10">
        <f t="shared" si="14"/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4" customHeight="1">
      <c r="A29" s="73"/>
      <c r="B29" s="53" t="s">
        <v>103</v>
      </c>
      <c r="C29" s="54">
        <v>9.5</v>
      </c>
      <c r="D29" s="10">
        <f t="shared" si="10"/>
        <v>9.5</v>
      </c>
      <c r="E29" s="54"/>
      <c r="F29" s="54"/>
      <c r="G29" s="11">
        <v>0</v>
      </c>
      <c r="H29" s="55" t="e">
        <f t="shared" si="11"/>
        <v>#DIV/0!</v>
      </c>
      <c r="I29" s="55"/>
      <c r="J29" s="55">
        <f t="shared" si="12"/>
        <v>-1</v>
      </c>
      <c r="K29" s="55"/>
      <c r="L29" s="53"/>
      <c r="M29" s="54">
        <f t="shared" si="13"/>
        <v>0</v>
      </c>
      <c r="N29" s="10">
        <f t="shared" si="14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4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" customHeight="1">
      <c r="A31" s="71" t="s">
        <v>90</v>
      </c>
      <c r="B31" s="9" t="s">
        <v>101</v>
      </c>
      <c r="C31" s="10">
        <v>17</v>
      </c>
      <c r="D31" s="10">
        <f aca="true" t="shared" si="15" ref="D31:D36">C31+C31*G31</f>
        <v>17</v>
      </c>
      <c r="E31" s="10"/>
      <c r="F31" s="10"/>
      <c r="G31" s="11">
        <v>0</v>
      </c>
      <c r="H31" s="11" t="e">
        <f aca="true" t="shared" si="16" ref="H31:I36">(E31-C31)/E31</f>
        <v>#DIV/0!</v>
      </c>
      <c r="I31" s="11" t="e">
        <f t="shared" si="16"/>
        <v>#DIV/0!</v>
      </c>
      <c r="J31" s="11">
        <f aca="true" t="shared" si="17" ref="J31:K36">(E31-C31)/C31</f>
        <v>-1</v>
      </c>
      <c r="K31" s="11">
        <f t="shared" si="17"/>
        <v>-1</v>
      </c>
      <c r="L31" s="9"/>
      <c r="M31" s="10">
        <f aca="true" t="shared" si="18" ref="M31:M36">C31*L31</f>
        <v>0</v>
      </c>
      <c r="N31" s="10">
        <f aca="true" t="shared" si="19" ref="N31:N36">D31*L31</f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4" customHeight="1">
      <c r="A32" s="72"/>
      <c r="B32" s="9" t="s">
        <v>15</v>
      </c>
      <c r="C32" s="10">
        <v>15</v>
      </c>
      <c r="D32" s="10">
        <f t="shared" si="15"/>
        <v>15</v>
      </c>
      <c r="E32" s="10"/>
      <c r="F32" s="10"/>
      <c r="G32" s="11">
        <v>0</v>
      </c>
      <c r="H32" s="11" t="e">
        <f t="shared" si="16"/>
        <v>#DIV/0!</v>
      </c>
      <c r="I32" s="11" t="e">
        <f t="shared" si="16"/>
        <v>#DIV/0!</v>
      </c>
      <c r="J32" s="11">
        <f t="shared" si="17"/>
        <v>-1</v>
      </c>
      <c r="K32" s="11">
        <f t="shared" si="17"/>
        <v>-1</v>
      </c>
      <c r="L32" s="9"/>
      <c r="M32" s="10">
        <f t="shared" si="18"/>
        <v>0</v>
      </c>
      <c r="N32" s="10">
        <f t="shared" si="19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" customHeight="1">
      <c r="A33" s="72"/>
      <c r="B33" s="9" t="s">
        <v>16</v>
      </c>
      <c r="C33" s="10">
        <v>14</v>
      </c>
      <c r="D33" s="10">
        <f t="shared" si="15"/>
        <v>14</v>
      </c>
      <c r="E33" s="10"/>
      <c r="F33" s="10"/>
      <c r="G33" s="11">
        <v>0</v>
      </c>
      <c r="H33" s="11" t="e">
        <f t="shared" si="16"/>
        <v>#DIV/0!</v>
      </c>
      <c r="I33" s="11" t="e">
        <f t="shared" si="16"/>
        <v>#DIV/0!</v>
      </c>
      <c r="J33" s="11">
        <f t="shared" si="17"/>
        <v>-1</v>
      </c>
      <c r="K33" s="11">
        <f t="shared" si="17"/>
        <v>-1</v>
      </c>
      <c r="L33" s="9"/>
      <c r="M33" s="10">
        <f t="shared" si="18"/>
        <v>0</v>
      </c>
      <c r="N33" s="10">
        <f t="shared" si="19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" customHeight="1">
      <c r="A34" s="72"/>
      <c r="B34" s="9" t="s">
        <v>17</v>
      </c>
      <c r="C34" s="10">
        <v>13</v>
      </c>
      <c r="D34" s="10">
        <f t="shared" si="15"/>
        <v>13</v>
      </c>
      <c r="E34" s="10"/>
      <c r="F34" s="10"/>
      <c r="G34" s="11">
        <v>0</v>
      </c>
      <c r="H34" s="11" t="e">
        <f t="shared" si="16"/>
        <v>#DIV/0!</v>
      </c>
      <c r="I34" s="11" t="e">
        <f t="shared" si="16"/>
        <v>#DIV/0!</v>
      </c>
      <c r="J34" s="11">
        <f t="shared" si="17"/>
        <v>-1</v>
      </c>
      <c r="K34" s="11">
        <f t="shared" si="17"/>
        <v>-1</v>
      </c>
      <c r="L34" s="9"/>
      <c r="M34" s="10">
        <f t="shared" si="18"/>
        <v>0</v>
      </c>
      <c r="N34" s="10">
        <f t="shared" si="19"/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4" customHeight="1">
      <c r="A35" s="72"/>
      <c r="B35" s="53" t="s">
        <v>102</v>
      </c>
      <c r="C35" s="54">
        <v>12</v>
      </c>
      <c r="D35" s="10">
        <f t="shared" si="15"/>
        <v>12</v>
      </c>
      <c r="E35" s="54"/>
      <c r="F35" s="54"/>
      <c r="G35" s="11">
        <v>0</v>
      </c>
      <c r="H35" s="55" t="e">
        <f t="shared" si="16"/>
        <v>#DIV/0!</v>
      </c>
      <c r="I35" s="55"/>
      <c r="J35" s="55">
        <f t="shared" si="17"/>
        <v>-1</v>
      </c>
      <c r="K35" s="55"/>
      <c r="L35" s="53"/>
      <c r="M35" s="54">
        <f t="shared" si="18"/>
        <v>0</v>
      </c>
      <c r="N35" s="10">
        <f t="shared" si="19"/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4" customHeight="1">
      <c r="A36" s="73"/>
      <c r="B36" s="53" t="s">
        <v>103</v>
      </c>
      <c r="C36" s="54">
        <v>10</v>
      </c>
      <c r="D36" s="10">
        <f t="shared" si="15"/>
        <v>10</v>
      </c>
      <c r="E36" s="54"/>
      <c r="F36" s="54"/>
      <c r="G36" s="11">
        <v>0</v>
      </c>
      <c r="H36" s="55" t="e">
        <f t="shared" si="16"/>
        <v>#DIV/0!</v>
      </c>
      <c r="I36" s="55"/>
      <c r="J36" s="55">
        <f t="shared" si="17"/>
        <v>-1</v>
      </c>
      <c r="K36" s="55"/>
      <c r="L36" s="53"/>
      <c r="M36" s="54">
        <f t="shared" si="18"/>
        <v>0</v>
      </c>
      <c r="N36" s="10">
        <f t="shared" si="19"/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" customHeight="1">
      <c r="A38" s="74" t="s">
        <v>91</v>
      </c>
      <c r="B38" s="9" t="s">
        <v>101</v>
      </c>
      <c r="C38" s="10">
        <v>25</v>
      </c>
      <c r="D38" s="10">
        <f aca="true" t="shared" si="20" ref="D38:D43">C38+C38*G38</f>
        <v>25</v>
      </c>
      <c r="E38" s="66"/>
      <c r="F38" s="66"/>
      <c r="G38" s="11">
        <v>0</v>
      </c>
      <c r="H38" s="66"/>
      <c r="I38" s="66"/>
      <c r="J38" s="66"/>
      <c r="K38" s="66"/>
      <c r="L38" s="66"/>
      <c r="M38" s="54">
        <f aca="true" t="shared" si="21" ref="M38:M43">C38*L38</f>
        <v>0</v>
      </c>
      <c r="N38" s="56">
        <f aca="true" t="shared" si="22" ref="N38:N43">D38*L38</f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" customHeight="1">
      <c r="A39" s="75"/>
      <c r="B39" s="9" t="s">
        <v>15</v>
      </c>
      <c r="C39" s="10">
        <v>23</v>
      </c>
      <c r="D39" s="10">
        <f t="shared" si="20"/>
        <v>23</v>
      </c>
      <c r="E39" s="66"/>
      <c r="F39" s="66"/>
      <c r="G39" s="11">
        <v>0</v>
      </c>
      <c r="H39" s="66"/>
      <c r="I39" s="66"/>
      <c r="J39" s="66"/>
      <c r="K39" s="66"/>
      <c r="L39" s="66"/>
      <c r="M39" s="54">
        <f t="shared" si="21"/>
        <v>0</v>
      </c>
      <c r="N39" s="56">
        <f t="shared" si="22"/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" customHeight="1">
      <c r="A40" s="75"/>
      <c r="B40" s="9" t="s">
        <v>16</v>
      </c>
      <c r="C40" s="10">
        <v>18</v>
      </c>
      <c r="D40" s="10">
        <f t="shared" si="20"/>
        <v>18</v>
      </c>
      <c r="E40" s="54"/>
      <c r="F40" s="54"/>
      <c r="G40" s="11">
        <v>0</v>
      </c>
      <c r="H40" s="55"/>
      <c r="I40" s="55"/>
      <c r="J40" s="55"/>
      <c r="K40" s="55"/>
      <c r="L40" s="53"/>
      <c r="M40" s="54">
        <f t="shared" si="21"/>
        <v>0</v>
      </c>
      <c r="N40" s="56">
        <f t="shared" si="22"/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4" customHeight="1">
      <c r="A41" s="75"/>
      <c r="B41" s="9" t="s">
        <v>17</v>
      </c>
      <c r="C41" s="10">
        <v>17</v>
      </c>
      <c r="D41" s="10">
        <f t="shared" si="20"/>
        <v>17</v>
      </c>
      <c r="E41" s="54"/>
      <c r="F41" s="54"/>
      <c r="G41" s="11">
        <v>0</v>
      </c>
      <c r="H41" s="55"/>
      <c r="I41" s="55"/>
      <c r="J41" s="55"/>
      <c r="K41" s="55"/>
      <c r="L41" s="53"/>
      <c r="M41" s="54">
        <f t="shared" si="21"/>
        <v>0</v>
      </c>
      <c r="N41" s="56">
        <f t="shared" si="22"/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4" customHeight="1">
      <c r="A42" s="75"/>
      <c r="B42" s="9" t="s">
        <v>92</v>
      </c>
      <c r="C42" s="10">
        <v>15</v>
      </c>
      <c r="D42" s="10">
        <f t="shared" si="20"/>
        <v>15</v>
      </c>
      <c r="E42" s="54"/>
      <c r="F42" s="54"/>
      <c r="G42" s="11">
        <v>0</v>
      </c>
      <c r="H42" s="55"/>
      <c r="I42" s="55"/>
      <c r="J42" s="55"/>
      <c r="K42" s="55"/>
      <c r="L42" s="53"/>
      <c r="M42" s="54">
        <f t="shared" si="21"/>
        <v>0</v>
      </c>
      <c r="N42" s="56">
        <f t="shared" si="22"/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4" customHeight="1">
      <c r="A43" s="76"/>
      <c r="B43" s="9" t="s">
        <v>93</v>
      </c>
      <c r="C43" s="10">
        <v>14</v>
      </c>
      <c r="D43" s="10">
        <f t="shared" si="20"/>
        <v>14</v>
      </c>
      <c r="E43" s="54"/>
      <c r="F43" s="54"/>
      <c r="G43" s="11">
        <v>0</v>
      </c>
      <c r="H43" s="55"/>
      <c r="I43" s="55"/>
      <c r="J43" s="55"/>
      <c r="K43" s="55"/>
      <c r="L43" s="53"/>
      <c r="M43" s="54">
        <f t="shared" si="21"/>
        <v>0</v>
      </c>
      <c r="N43" s="56">
        <f t="shared" si="22"/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4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24" customHeight="1">
      <c r="A45" s="8" t="s">
        <v>129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4" customHeight="1">
      <c r="A46" s="71" t="s">
        <v>14</v>
      </c>
      <c r="B46" s="9" t="s">
        <v>101</v>
      </c>
      <c r="C46" s="10">
        <v>9.5</v>
      </c>
      <c r="D46" s="10">
        <f aca="true" t="shared" si="23" ref="D46:D51">C46+C46*G46</f>
        <v>9.5</v>
      </c>
      <c r="E46" s="10">
        <f aca="true" t="shared" si="24" ref="E46:E51">F46-F46*G46</f>
        <v>28</v>
      </c>
      <c r="F46" s="10">
        <v>28</v>
      </c>
      <c r="G46" s="11">
        <v>0</v>
      </c>
      <c r="H46" s="11">
        <f aca="true" t="shared" si="25" ref="H46:I49">(E46-C46)/E46</f>
        <v>0.6607142857142857</v>
      </c>
      <c r="I46" s="11">
        <f t="shared" si="25"/>
        <v>0.6607142857142857</v>
      </c>
      <c r="J46" s="11">
        <f aca="true" t="shared" si="26" ref="J46:K49">(E46-C46)/C46</f>
        <v>1.9473684210526316</v>
      </c>
      <c r="K46" s="11">
        <f t="shared" si="26"/>
        <v>1.9473684210526316</v>
      </c>
      <c r="L46" s="9"/>
      <c r="M46" s="10">
        <f aca="true" t="shared" si="27" ref="M46:M51">C46*L46</f>
        <v>0</v>
      </c>
      <c r="N46" s="10">
        <f aca="true" t="shared" si="28" ref="N46:N51">D46*L46</f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4" customHeight="1">
      <c r="A47" s="72"/>
      <c r="B47" s="9" t="s">
        <v>15</v>
      </c>
      <c r="C47" s="10">
        <v>8.5</v>
      </c>
      <c r="D47" s="10">
        <f t="shared" si="23"/>
        <v>8.5</v>
      </c>
      <c r="E47" s="10">
        <f t="shared" si="24"/>
        <v>28</v>
      </c>
      <c r="F47" s="10">
        <v>28</v>
      </c>
      <c r="G47" s="11">
        <v>0</v>
      </c>
      <c r="H47" s="11">
        <f t="shared" si="25"/>
        <v>0.6964285714285714</v>
      </c>
      <c r="I47" s="11">
        <f t="shared" si="25"/>
        <v>0.6964285714285714</v>
      </c>
      <c r="J47" s="11">
        <f t="shared" si="26"/>
        <v>2.2941176470588234</v>
      </c>
      <c r="K47" s="11">
        <f t="shared" si="26"/>
        <v>2.2941176470588234</v>
      </c>
      <c r="L47" s="9"/>
      <c r="M47" s="10">
        <f t="shared" si="27"/>
        <v>0</v>
      </c>
      <c r="N47" s="10">
        <f t="shared" si="28"/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4" customHeight="1">
      <c r="A48" s="72"/>
      <c r="B48" s="9" t="s">
        <v>16</v>
      </c>
      <c r="C48" s="10">
        <v>8</v>
      </c>
      <c r="D48" s="10">
        <f t="shared" si="23"/>
        <v>8</v>
      </c>
      <c r="E48" s="10">
        <f t="shared" si="24"/>
        <v>28</v>
      </c>
      <c r="F48" s="10">
        <v>28</v>
      </c>
      <c r="G48" s="11">
        <v>0</v>
      </c>
      <c r="H48" s="11">
        <f t="shared" si="25"/>
        <v>0.7142857142857143</v>
      </c>
      <c r="I48" s="11">
        <f t="shared" si="25"/>
        <v>0.7142857142857143</v>
      </c>
      <c r="J48" s="11">
        <f t="shared" si="26"/>
        <v>2.5</v>
      </c>
      <c r="K48" s="11">
        <f t="shared" si="26"/>
        <v>2.5</v>
      </c>
      <c r="L48" s="9"/>
      <c r="M48" s="10">
        <f t="shared" si="27"/>
        <v>0</v>
      </c>
      <c r="N48" s="10">
        <f t="shared" si="28"/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4" customHeight="1">
      <c r="A49" s="72"/>
      <c r="B49" s="9" t="s">
        <v>17</v>
      </c>
      <c r="C49" s="10">
        <v>7.5</v>
      </c>
      <c r="D49" s="10">
        <f t="shared" si="23"/>
        <v>7.5</v>
      </c>
      <c r="E49" s="10">
        <f t="shared" si="24"/>
        <v>28</v>
      </c>
      <c r="F49" s="10">
        <v>28</v>
      </c>
      <c r="G49" s="11">
        <v>0</v>
      </c>
      <c r="H49" s="11">
        <f t="shared" si="25"/>
        <v>0.7321428571428571</v>
      </c>
      <c r="I49" s="11">
        <f t="shared" si="25"/>
        <v>0.7321428571428571</v>
      </c>
      <c r="J49" s="11">
        <f t="shared" si="26"/>
        <v>2.7333333333333334</v>
      </c>
      <c r="K49" s="11">
        <f t="shared" si="26"/>
        <v>2.7333333333333334</v>
      </c>
      <c r="L49" s="9"/>
      <c r="M49" s="10">
        <f t="shared" si="27"/>
        <v>0</v>
      </c>
      <c r="N49" s="10">
        <f t="shared" si="28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4" customHeight="1">
      <c r="A50" s="72"/>
      <c r="B50" s="53" t="s">
        <v>102</v>
      </c>
      <c r="C50" s="54">
        <v>7</v>
      </c>
      <c r="D50" s="10">
        <f t="shared" si="23"/>
        <v>7</v>
      </c>
      <c r="E50" s="10">
        <f t="shared" si="24"/>
        <v>28</v>
      </c>
      <c r="F50" s="10">
        <v>28</v>
      </c>
      <c r="G50" s="11">
        <v>0</v>
      </c>
      <c r="H50" s="55"/>
      <c r="I50" s="55"/>
      <c r="J50" s="55"/>
      <c r="K50" s="55"/>
      <c r="L50" s="53"/>
      <c r="M50" s="54">
        <f t="shared" si="27"/>
        <v>0</v>
      </c>
      <c r="N50" s="10">
        <f t="shared" si="28"/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4" customHeight="1">
      <c r="A51" s="73"/>
      <c r="B51" s="53" t="s">
        <v>103</v>
      </c>
      <c r="C51" s="54">
        <v>6.5</v>
      </c>
      <c r="D51" s="10">
        <f t="shared" si="23"/>
        <v>6.5</v>
      </c>
      <c r="E51" s="10">
        <f t="shared" si="24"/>
        <v>28</v>
      </c>
      <c r="F51" s="10">
        <v>28</v>
      </c>
      <c r="G51" s="11">
        <v>0</v>
      </c>
      <c r="H51" s="55"/>
      <c r="I51" s="55"/>
      <c r="J51" s="55"/>
      <c r="K51" s="55"/>
      <c r="L51" s="53"/>
      <c r="M51" s="54">
        <f t="shared" si="27"/>
        <v>0</v>
      </c>
      <c r="N51" s="10">
        <f t="shared" si="28"/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4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4" customHeight="1">
      <c r="A53" s="71" t="s">
        <v>18</v>
      </c>
      <c r="B53" s="9" t="s">
        <v>101</v>
      </c>
      <c r="C53" s="10">
        <v>14</v>
      </c>
      <c r="D53" s="10">
        <f aca="true" t="shared" si="29" ref="D53:D58">C53+C53*G53</f>
        <v>14</v>
      </c>
      <c r="E53" s="10">
        <f aca="true" t="shared" si="30" ref="E53:E58">F53-F53*G53</f>
        <v>58</v>
      </c>
      <c r="F53" s="10">
        <v>58</v>
      </c>
      <c r="G53" s="11">
        <v>0</v>
      </c>
      <c r="H53" s="11">
        <f aca="true" t="shared" si="31" ref="H53:I57">(E53-C53)/E53</f>
        <v>0.7586206896551724</v>
      </c>
      <c r="I53" s="11">
        <f t="shared" si="31"/>
        <v>0.7586206896551724</v>
      </c>
      <c r="J53" s="11">
        <f aca="true" t="shared" si="32" ref="J53:K57">(E53-C53)/C53</f>
        <v>3.142857142857143</v>
      </c>
      <c r="K53" s="11">
        <f t="shared" si="32"/>
        <v>3.142857142857143</v>
      </c>
      <c r="L53" s="9"/>
      <c r="M53" s="10">
        <f aca="true" t="shared" si="33" ref="M53:M58">C53*L53</f>
        <v>0</v>
      </c>
      <c r="N53" s="10">
        <f aca="true" t="shared" si="34" ref="N53:N58">D53*L53</f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24" customHeight="1">
      <c r="A54" s="72"/>
      <c r="B54" s="9" t="s">
        <v>15</v>
      </c>
      <c r="C54" s="10">
        <v>12</v>
      </c>
      <c r="D54" s="10">
        <f t="shared" si="29"/>
        <v>12</v>
      </c>
      <c r="E54" s="10">
        <f t="shared" si="30"/>
        <v>58</v>
      </c>
      <c r="F54" s="10">
        <v>58</v>
      </c>
      <c r="G54" s="11">
        <v>0</v>
      </c>
      <c r="H54" s="11">
        <f t="shared" si="31"/>
        <v>0.7931034482758621</v>
      </c>
      <c r="I54" s="11">
        <f t="shared" si="31"/>
        <v>0.7931034482758621</v>
      </c>
      <c r="J54" s="11">
        <f t="shared" si="32"/>
        <v>3.8333333333333335</v>
      </c>
      <c r="K54" s="11">
        <f t="shared" si="32"/>
        <v>3.8333333333333335</v>
      </c>
      <c r="L54" s="9"/>
      <c r="M54" s="10">
        <f t="shared" si="33"/>
        <v>0</v>
      </c>
      <c r="N54" s="10">
        <f t="shared" si="34"/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24" customHeight="1">
      <c r="A55" s="72"/>
      <c r="B55" s="9" t="s">
        <v>16</v>
      </c>
      <c r="C55" s="10">
        <v>11</v>
      </c>
      <c r="D55" s="10">
        <f t="shared" si="29"/>
        <v>11</v>
      </c>
      <c r="E55" s="10">
        <f t="shared" si="30"/>
        <v>58</v>
      </c>
      <c r="F55" s="10">
        <v>58</v>
      </c>
      <c r="G55" s="11">
        <v>0</v>
      </c>
      <c r="H55" s="11">
        <f t="shared" si="31"/>
        <v>0.8103448275862069</v>
      </c>
      <c r="I55" s="11">
        <f t="shared" si="31"/>
        <v>0.8103448275862069</v>
      </c>
      <c r="J55" s="11">
        <f t="shared" si="32"/>
        <v>4.2727272727272725</v>
      </c>
      <c r="K55" s="11">
        <f t="shared" si="32"/>
        <v>4.2727272727272725</v>
      </c>
      <c r="L55" s="9"/>
      <c r="M55" s="10">
        <f t="shared" si="33"/>
        <v>0</v>
      </c>
      <c r="N55" s="10">
        <f t="shared" si="34"/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24" customHeight="1">
      <c r="A56" s="72"/>
      <c r="B56" s="9" t="s">
        <v>17</v>
      </c>
      <c r="C56" s="10">
        <v>10.5</v>
      </c>
      <c r="D56" s="10">
        <f t="shared" si="29"/>
        <v>10.5</v>
      </c>
      <c r="E56" s="10">
        <f t="shared" si="30"/>
        <v>58</v>
      </c>
      <c r="F56" s="10">
        <v>58</v>
      </c>
      <c r="G56" s="11">
        <v>0</v>
      </c>
      <c r="H56" s="11">
        <f t="shared" si="31"/>
        <v>0.8189655172413793</v>
      </c>
      <c r="I56" s="11">
        <f t="shared" si="31"/>
        <v>0.8189655172413793</v>
      </c>
      <c r="J56" s="11">
        <f t="shared" si="32"/>
        <v>4.523809523809524</v>
      </c>
      <c r="K56" s="11">
        <f t="shared" si="32"/>
        <v>4.523809523809524</v>
      </c>
      <c r="L56" s="9"/>
      <c r="M56" s="10">
        <f t="shared" si="33"/>
        <v>0</v>
      </c>
      <c r="N56" s="10">
        <f t="shared" si="34"/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4" customHeight="1">
      <c r="A57" s="72"/>
      <c r="B57" s="53" t="s">
        <v>102</v>
      </c>
      <c r="C57" s="54">
        <v>10</v>
      </c>
      <c r="D57" s="10">
        <f t="shared" si="29"/>
        <v>10</v>
      </c>
      <c r="E57" s="10">
        <f t="shared" si="30"/>
        <v>58</v>
      </c>
      <c r="F57" s="10">
        <v>58</v>
      </c>
      <c r="G57" s="11">
        <v>0</v>
      </c>
      <c r="H57" s="55">
        <f t="shared" si="31"/>
        <v>0.8275862068965517</v>
      </c>
      <c r="I57" s="55"/>
      <c r="J57" s="55">
        <f t="shared" si="32"/>
        <v>4.8</v>
      </c>
      <c r="K57" s="55"/>
      <c r="L57" s="53"/>
      <c r="M57" s="54">
        <f t="shared" si="33"/>
        <v>0</v>
      </c>
      <c r="N57" s="10">
        <f t="shared" si="34"/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24" customHeight="1">
      <c r="A58" s="73"/>
      <c r="B58" s="53" t="s">
        <v>103</v>
      </c>
      <c r="C58" s="54">
        <v>9.5</v>
      </c>
      <c r="D58" s="10">
        <f t="shared" si="29"/>
        <v>9.5</v>
      </c>
      <c r="E58" s="10">
        <f t="shared" si="30"/>
        <v>58</v>
      </c>
      <c r="F58" s="10">
        <v>58</v>
      </c>
      <c r="G58" s="11">
        <v>0</v>
      </c>
      <c r="H58" s="55"/>
      <c r="I58" s="55"/>
      <c r="J58" s="55"/>
      <c r="K58" s="55"/>
      <c r="L58" s="53"/>
      <c r="M58" s="54">
        <f t="shared" si="33"/>
        <v>0</v>
      </c>
      <c r="N58" s="10">
        <f t="shared" si="34"/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24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4" customHeight="1">
      <c r="A60" s="71" t="s">
        <v>19</v>
      </c>
      <c r="B60" s="9" t="s">
        <v>101</v>
      </c>
      <c r="C60" s="10">
        <v>18</v>
      </c>
      <c r="D60" s="10">
        <f aca="true" t="shared" si="35" ref="D60:D65">C60+C60*G60</f>
        <v>18</v>
      </c>
      <c r="E60" s="10">
        <f aca="true" t="shared" si="36" ref="E60:E65">F60-F60*G60</f>
        <v>93</v>
      </c>
      <c r="F60" s="10">
        <v>93</v>
      </c>
      <c r="G60" s="11">
        <v>0</v>
      </c>
      <c r="H60" s="11">
        <f aca="true" t="shared" si="37" ref="H60:I63">(E60-C60)/E60</f>
        <v>0.8064516129032258</v>
      </c>
      <c r="I60" s="11">
        <f t="shared" si="37"/>
        <v>0.8064516129032258</v>
      </c>
      <c r="J60" s="11">
        <f aca="true" t="shared" si="38" ref="J60:K63">(E60-C60)/C60</f>
        <v>4.166666666666667</v>
      </c>
      <c r="K60" s="11">
        <f t="shared" si="38"/>
        <v>4.166666666666667</v>
      </c>
      <c r="L60" s="9"/>
      <c r="M60" s="10">
        <f aca="true" t="shared" si="39" ref="M60:M65">C60*L60</f>
        <v>0</v>
      </c>
      <c r="N60" s="10">
        <f aca="true" t="shared" si="40" ref="N60:N65">D60*L60</f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24" customHeight="1">
      <c r="A61" s="72"/>
      <c r="B61" s="9" t="s">
        <v>15</v>
      </c>
      <c r="C61" s="10">
        <v>16</v>
      </c>
      <c r="D61" s="10">
        <f t="shared" si="35"/>
        <v>16</v>
      </c>
      <c r="E61" s="10">
        <f t="shared" si="36"/>
        <v>93</v>
      </c>
      <c r="F61" s="10">
        <v>93</v>
      </c>
      <c r="G61" s="11">
        <v>0</v>
      </c>
      <c r="H61" s="11">
        <f t="shared" si="37"/>
        <v>0.8279569892473119</v>
      </c>
      <c r="I61" s="11">
        <f t="shared" si="37"/>
        <v>0.8279569892473119</v>
      </c>
      <c r="J61" s="11">
        <f t="shared" si="38"/>
        <v>4.8125</v>
      </c>
      <c r="K61" s="11">
        <f t="shared" si="38"/>
        <v>4.8125</v>
      </c>
      <c r="L61" s="9"/>
      <c r="M61" s="10">
        <f t="shared" si="39"/>
        <v>0</v>
      </c>
      <c r="N61" s="10">
        <f t="shared" si="40"/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4" customHeight="1">
      <c r="A62" s="72"/>
      <c r="B62" s="9" t="s">
        <v>16</v>
      </c>
      <c r="C62" s="10">
        <v>15</v>
      </c>
      <c r="D62" s="10">
        <f t="shared" si="35"/>
        <v>15</v>
      </c>
      <c r="E62" s="10">
        <f t="shared" si="36"/>
        <v>93</v>
      </c>
      <c r="F62" s="10">
        <v>93</v>
      </c>
      <c r="G62" s="11">
        <v>0</v>
      </c>
      <c r="H62" s="11">
        <f t="shared" si="37"/>
        <v>0.8387096774193549</v>
      </c>
      <c r="I62" s="11">
        <f t="shared" si="37"/>
        <v>0.8387096774193549</v>
      </c>
      <c r="J62" s="11">
        <f t="shared" si="38"/>
        <v>5.2</v>
      </c>
      <c r="K62" s="11">
        <f t="shared" si="38"/>
        <v>5.2</v>
      </c>
      <c r="L62" s="9"/>
      <c r="M62" s="10">
        <f t="shared" si="39"/>
        <v>0</v>
      </c>
      <c r="N62" s="10">
        <f t="shared" si="40"/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4" customHeight="1">
      <c r="A63" s="72"/>
      <c r="B63" s="9" t="s">
        <v>17</v>
      </c>
      <c r="C63" s="10">
        <v>14.5</v>
      </c>
      <c r="D63" s="10">
        <f t="shared" si="35"/>
        <v>14.5</v>
      </c>
      <c r="E63" s="10">
        <f t="shared" si="36"/>
        <v>93</v>
      </c>
      <c r="F63" s="10">
        <v>93</v>
      </c>
      <c r="G63" s="11">
        <v>0</v>
      </c>
      <c r="H63" s="11">
        <f t="shared" si="37"/>
        <v>0.8440860215053764</v>
      </c>
      <c r="I63" s="11">
        <f t="shared" si="37"/>
        <v>0.8440860215053764</v>
      </c>
      <c r="J63" s="11">
        <f t="shared" si="38"/>
        <v>5.413793103448276</v>
      </c>
      <c r="K63" s="11">
        <f t="shared" si="38"/>
        <v>5.413793103448276</v>
      </c>
      <c r="L63" s="9"/>
      <c r="M63" s="10">
        <f t="shared" si="39"/>
        <v>0</v>
      </c>
      <c r="N63" s="10">
        <f t="shared" si="40"/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4" customHeight="1">
      <c r="A64" s="72"/>
      <c r="B64" s="53" t="s">
        <v>102</v>
      </c>
      <c r="C64" s="54">
        <v>13.5</v>
      </c>
      <c r="D64" s="10">
        <f t="shared" si="35"/>
        <v>13.5</v>
      </c>
      <c r="E64" s="10">
        <f t="shared" si="36"/>
        <v>93</v>
      </c>
      <c r="F64" s="10">
        <v>93</v>
      </c>
      <c r="G64" s="11">
        <v>0</v>
      </c>
      <c r="H64" s="55"/>
      <c r="I64" s="55"/>
      <c r="J64" s="55"/>
      <c r="K64" s="55"/>
      <c r="L64" s="53"/>
      <c r="M64" s="54">
        <f t="shared" si="39"/>
        <v>0</v>
      </c>
      <c r="N64" s="10">
        <f t="shared" si="40"/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4" customHeight="1">
      <c r="A65" s="73"/>
      <c r="B65" s="53" t="s">
        <v>103</v>
      </c>
      <c r="C65" s="54">
        <v>12.5</v>
      </c>
      <c r="D65" s="10">
        <f t="shared" si="35"/>
        <v>12.5</v>
      </c>
      <c r="E65" s="10">
        <f t="shared" si="36"/>
        <v>93</v>
      </c>
      <c r="F65" s="10">
        <v>93</v>
      </c>
      <c r="G65" s="11">
        <v>0</v>
      </c>
      <c r="H65" s="55"/>
      <c r="I65" s="55"/>
      <c r="J65" s="55"/>
      <c r="K65" s="55"/>
      <c r="L65" s="53"/>
      <c r="M65" s="54">
        <f t="shared" si="39"/>
        <v>0</v>
      </c>
      <c r="N65" s="10">
        <f t="shared" si="40"/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24" customHeight="1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4" customHeight="1">
      <c r="A67" s="71" t="s">
        <v>90</v>
      </c>
      <c r="B67" s="9" t="s">
        <v>101</v>
      </c>
      <c r="C67" s="10">
        <v>22</v>
      </c>
      <c r="D67" s="10">
        <f aca="true" t="shared" si="41" ref="D67:D72">C67+C67*G67</f>
        <v>22</v>
      </c>
      <c r="E67" s="10"/>
      <c r="F67" s="10"/>
      <c r="G67" s="11">
        <v>0</v>
      </c>
      <c r="H67" s="11" t="e">
        <f aca="true" t="shared" si="42" ref="H67:I72">(E67-C67)/E67</f>
        <v>#DIV/0!</v>
      </c>
      <c r="I67" s="11" t="e">
        <f t="shared" si="42"/>
        <v>#DIV/0!</v>
      </c>
      <c r="J67" s="11">
        <f aca="true" t="shared" si="43" ref="J67:K72">(E67-C67)/C67</f>
        <v>-1</v>
      </c>
      <c r="K67" s="11">
        <f t="shared" si="43"/>
        <v>-1</v>
      </c>
      <c r="L67" s="9"/>
      <c r="M67" s="10">
        <f aca="true" t="shared" si="44" ref="M67:M72">C67*L67</f>
        <v>0</v>
      </c>
      <c r="N67" s="10">
        <f aca="true" t="shared" si="45" ref="N67:N72">D67*L67</f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4" customHeight="1">
      <c r="A68" s="72"/>
      <c r="B68" s="9" t="s">
        <v>15</v>
      </c>
      <c r="C68" s="10">
        <v>20</v>
      </c>
      <c r="D68" s="10">
        <f t="shared" si="41"/>
        <v>20</v>
      </c>
      <c r="E68" s="10"/>
      <c r="F68" s="10"/>
      <c r="G68" s="11">
        <v>0</v>
      </c>
      <c r="H68" s="11" t="e">
        <f t="shared" si="42"/>
        <v>#DIV/0!</v>
      </c>
      <c r="I68" s="11" t="e">
        <f t="shared" si="42"/>
        <v>#DIV/0!</v>
      </c>
      <c r="J68" s="11">
        <f t="shared" si="43"/>
        <v>-1</v>
      </c>
      <c r="K68" s="11">
        <f t="shared" si="43"/>
        <v>-1</v>
      </c>
      <c r="L68" s="9"/>
      <c r="M68" s="10">
        <f t="shared" si="44"/>
        <v>0</v>
      </c>
      <c r="N68" s="10">
        <f t="shared" si="45"/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" customHeight="1">
      <c r="A69" s="72"/>
      <c r="B69" s="9" t="s">
        <v>16</v>
      </c>
      <c r="C69" s="10">
        <v>19</v>
      </c>
      <c r="D69" s="10">
        <f t="shared" si="41"/>
        <v>19</v>
      </c>
      <c r="E69" s="10"/>
      <c r="F69" s="10"/>
      <c r="G69" s="11">
        <v>0</v>
      </c>
      <c r="H69" s="11" t="e">
        <f t="shared" si="42"/>
        <v>#DIV/0!</v>
      </c>
      <c r="I69" s="11" t="e">
        <f t="shared" si="42"/>
        <v>#DIV/0!</v>
      </c>
      <c r="J69" s="11">
        <f t="shared" si="43"/>
        <v>-1</v>
      </c>
      <c r="K69" s="11">
        <f t="shared" si="43"/>
        <v>-1</v>
      </c>
      <c r="L69" s="9"/>
      <c r="M69" s="10">
        <f t="shared" si="44"/>
        <v>0</v>
      </c>
      <c r="N69" s="10">
        <f t="shared" si="45"/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4" customHeight="1">
      <c r="A70" s="72"/>
      <c r="B70" s="9" t="s">
        <v>17</v>
      </c>
      <c r="C70" s="10">
        <v>18</v>
      </c>
      <c r="D70" s="10">
        <f t="shared" si="41"/>
        <v>18</v>
      </c>
      <c r="E70" s="10"/>
      <c r="F70" s="10"/>
      <c r="G70" s="11">
        <v>0</v>
      </c>
      <c r="H70" s="11" t="e">
        <f t="shared" si="42"/>
        <v>#DIV/0!</v>
      </c>
      <c r="I70" s="11" t="e">
        <f t="shared" si="42"/>
        <v>#DIV/0!</v>
      </c>
      <c r="J70" s="11">
        <f t="shared" si="43"/>
        <v>-1</v>
      </c>
      <c r="K70" s="11">
        <f t="shared" si="43"/>
        <v>-1</v>
      </c>
      <c r="L70" s="9"/>
      <c r="M70" s="10">
        <f t="shared" si="44"/>
        <v>0</v>
      </c>
      <c r="N70" s="10">
        <f t="shared" si="45"/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24" customHeight="1">
      <c r="A71" s="72"/>
      <c r="B71" s="53" t="s">
        <v>102</v>
      </c>
      <c r="C71" s="54">
        <v>16</v>
      </c>
      <c r="D71" s="10">
        <f t="shared" si="41"/>
        <v>16</v>
      </c>
      <c r="E71" s="54"/>
      <c r="F71" s="54"/>
      <c r="G71" s="11">
        <v>0</v>
      </c>
      <c r="H71" s="55" t="e">
        <f t="shared" si="42"/>
        <v>#DIV/0!</v>
      </c>
      <c r="I71" s="55"/>
      <c r="J71" s="55">
        <f t="shared" si="43"/>
        <v>-1</v>
      </c>
      <c r="K71" s="55"/>
      <c r="L71" s="53"/>
      <c r="M71" s="54">
        <f t="shared" si="44"/>
        <v>0</v>
      </c>
      <c r="N71" s="10">
        <f t="shared" si="45"/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24" customHeight="1">
      <c r="A72" s="73"/>
      <c r="B72" s="53" t="s">
        <v>103</v>
      </c>
      <c r="C72" s="54">
        <v>15.5</v>
      </c>
      <c r="D72" s="10">
        <f t="shared" si="41"/>
        <v>15.5</v>
      </c>
      <c r="E72" s="54"/>
      <c r="F72" s="54"/>
      <c r="G72" s="11">
        <v>0</v>
      </c>
      <c r="H72" s="55" t="e">
        <f t="shared" si="42"/>
        <v>#DIV/0!</v>
      </c>
      <c r="I72" s="55"/>
      <c r="J72" s="55">
        <f t="shared" si="43"/>
        <v>-1</v>
      </c>
      <c r="K72" s="55"/>
      <c r="L72" s="53"/>
      <c r="M72" s="54">
        <f t="shared" si="44"/>
        <v>0</v>
      </c>
      <c r="N72" s="10">
        <f t="shared" si="45"/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24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24" customHeight="1">
      <c r="A74" s="74" t="s">
        <v>91</v>
      </c>
      <c r="B74" s="9" t="s">
        <v>101</v>
      </c>
      <c r="C74" s="54">
        <v>28</v>
      </c>
      <c r="D74" s="54">
        <f aca="true" t="shared" si="46" ref="D74:D79">C74+C74*G74</f>
        <v>28</v>
      </c>
      <c r="E74" s="66"/>
      <c r="F74" s="66"/>
      <c r="G74" s="11">
        <v>0</v>
      </c>
      <c r="H74" s="66"/>
      <c r="I74" s="66"/>
      <c r="J74" s="66"/>
      <c r="K74" s="66"/>
      <c r="L74" s="66"/>
      <c r="M74" s="54">
        <f aca="true" t="shared" si="47" ref="M74:M79">C74*L74</f>
        <v>0</v>
      </c>
      <c r="N74" s="56">
        <f aca="true" t="shared" si="48" ref="N74:N79">D74*L74</f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4" customHeight="1">
      <c r="A75" s="75"/>
      <c r="B75" s="9" t="s">
        <v>15</v>
      </c>
      <c r="C75" s="54">
        <v>26</v>
      </c>
      <c r="D75" s="54">
        <f t="shared" si="46"/>
        <v>26</v>
      </c>
      <c r="E75" s="66"/>
      <c r="F75" s="66"/>
      <c r="G75" s="11">
        <v>0</v>
      </c>
      <c r="H75" s="66"/>
      <c r="I75" s="66"/>
      <c r="J75" s="66"/>
      <c r="K75" s="66"/>
      <c r="L75" s="66"/>
      <c r="M75" s="54">
        <f t="shared" si="47"/>
        <v>0</v>
      </c>
      <c r="N75" s="56">
        <f t="shared" si="48"/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4" customHeight="1">
      <c r="A76" s="75"/>
      <c r="B76" s="9" t="s">
        <v>16</v>
      </c>
      <c r="C76" s="54">
        <v>24</v>
      </c>
      <c r="D76" s="54">
        <f t="shared" si="46"/>
        <v>24</v>
      </c>
      <c r="E76" s="54"/>
      <c r="F76" s="54"/>
      <c r="G76" s="11">
        <v>0</v>
      </c>
      <c r="H76" s="55"/>
      <c r="I76" s="55"/>
      <c r="J76" s="55"/>
      <c r="K76" s="55"/>
      <c r="L76" s="53"/>
      <c r="M76" s="54">
        <f t="shared" si="47"/>
        <v>0</v>
      </c>
      <c r="N76" s="56">
        <f t="shared" si="48"/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4" customHeight="1">
      <c r="A77" s="75"/>
      <c r="B77" s="9" t="s">
        <v>17</v>
      </c>
      <c r="C77" s="54">
        <v>23</v>
      </c>
      <c r="D77" s="54">
        <f t="shared" si="46"/>
        <v>23</v>
      </c>
      <c r="E77" s="54"/>
      <c r="F77" s="54"/>
      <c r="G77" s="11">
        <v>0</v>
      </c>
      <c r="H77" s="55"/>
      <c r="I77" s="55"/>
      <c r="J77" s="55"/>
      <c r="K77" s="55"/>
      <c r="L77" s="53"/>
      <c r="M77" s="54">
        <f t="shared" si="47"/>
        <v>0</v>
      </c>
      <c r="N77" s="56">
        <f t="shared" si="48"/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4" customHeight="1">
      <c r="A78" s="75"/>
      <c r="B78" s="9" t="s">
        <v>92</v>
      </c>
      <c r="C78" s="54">
        <v>21</v>
      </c>
      <c r="D78" s="54">
        <f t="shared" si="46"/>
        <v>21</v>
      </c>
      <c r="E78" s="54"/>
      <c r="F78" s="54"/>
      <c r="G78" s="11">
        <v>0</v>
      </c>
      <c r="H78" s="55"/>
      <c r="I78" s="55"/>
      <c r="J78" s="55"/>
      <c r="K78" s="55"/>
      <c r="L78" s="53"/>
      <c r="M78" s="54">
        <f t="shared" si="47"/>
        <v>0</v>
      </c>
      <c r="N78" s="56">
        <f t="shared" si="48"/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24" customHeight="1">
      <c r="A79" s="76"/>
      <c r="B79" s="9" t="s">
        <v>93</v>
      </c>
      <c r="C79" s="54">
        <v>20</v>
      </c>
      <c r="D79" s="54">
        <f t="shared" si="46"/>
        <v>20</v>
      </c>
      <c r="E79" s="54"/>
      <c r="F79" s="54"/>
      <c r="G79" s="11">
        <v>0</v>
      </c>
      <c r="H79" s="55"/>
      <c r="I79" s="55"/>
      <c r="J79" s="55"/>
      <c r="K79" s="55"/>
      <c r="L79" s="53"/>
      <c r="M79" s="54">
        <f t="shared" si="47"/>
        <v>0</v>
      </c>
      <c r="N79" s="56">
        <f t="shared" si="48"/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24" customHeigh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4" customHeight="1">
      <c r="A81" s="8" t="s">
        <v>104</v>
      </c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4" customHeight="1">
      <c r="A82" s="71" t="s">
        <v>112</v>
      </c>
      <c r="B82" s="9" t="s">
        <v>101</v>
      </c>
      <c r="C82" s="10">
        <v>7.5</v>
      </c>
      <c r="D82" s="10">
        <f aca="true" t="shared" si="49" ref="D82:D87">C82+C82*G82</f>
        <v>7.5</v>
      </c>
      <c r="E82" s="10"/>
      <c r="F82" s="10"/>
      <c r="G82" s="11">
        <v>0</v>
      </c>
      <c r="H82" s="11" t="e">
        <f aca="true" t="shared" si="50" ref="H82:H87">(E82-C82)/E82</f>
        <v>#DIV/0!</v>
      </c>
      <c r="I82" s="11" t="e">
        <f>(F82-D82)/F82</f>
        <v>#DIV/0!</v>
      </c>
      <c r="J82" s="11">
        <f aca="true" t="shared" si="51" ref="J82:J87">(E82-C82)/C82</f>
        <v>-1</v>
      </c>
      <c r="K82" s="11">
        <f>(F82-D82)/D82</f>
        <v>-1</v>
      </c>
      <c r="L82" s="9"/>
      <c r="M82" s="10">
        <f aca="true" t="shared" si="52" ref="M82:M87">C82*L82</f>
        <v>0</v>
      </c>
      <c r="N82" s="10">
        <f aca="true" t="shared" si="53" ref="N82:N87">D82*L82</f>
        <v>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4" customHeight="1">
      <c r="A83" s="72"/>
      <c r="B83" s="9" t="s">
        <v>15</v>
      </c>
      <c r="C83" s="10">
        <v>5.5</v>
      </c>
      <c r="D83" s="10">
        <f t="shared" si="49"/>
        <v>5.5</v>
      </c>
      <c r="E83" s="10"/>
      <c r="F83" s="10"/>
      <c r="G83" s="11">
        <v>0</v>
      </c>
      <c r="H83" s="11" t="e">
        <f t="shared" si="50"/>
        <v>#DIV/0!</v>
      </c>
      <c r="I83" s="11" t="e">
        <f>(F83-D83)/F83</f>
        <v>#DIV/0!</v>
      </c>
      <c r="J83" s="11">
        <f t="shared" si="51"/>
        <v>-1</v>
      </c>
      <c r="K83" s="11">
        <f>(F83-D83)/D83</f>
        <v>-1</v>
      </c>
      <c r="L83" s="9"/>
      <c r="M83" s="10">
        <f t="shared" si="52"/>
        <v>0</v>
      </c>
      <c r="N83" s="10">
        <f t="shared" si="53"/>
        <v>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" customHeight="1">
      <c r="A84" s="72"/>
      <c r="B84" s="9" t="s">
        <v>16</v>
      </c>
      <c r="C84" s="10">
        <v>5</v>
      </c>
      <c r="D84" s="10">
        <f t="shared" si="49"/>
        <v>5</v>
      </c>
      <c r="E84" s="10"/>
      <c r="F84" s="10"/>
      <c r="G84" s="11">
        <v>0</v>
      </c>
      <c r="H84" s="11" t="e">
        <f t="shared" si="50"/>
        <v>#DIV/0!</v>
      </c>
      <c r="I84" s="11" t="e">
        <f>(F84-D84)/F84</f>
        <v>#DIV/0!</v>
      </c>
      <c r="J84" s="11">
        <f t="shared" si="51"/>
        <v>-1</v>
      </c>
      <c r="K84" s="11">
        <f>(F84-D84)/D84</f>
        <v>-1</v>
      </c>
      <c r="L84" s="9"/>
      <c r="M84" s="10">
        <f t="shared" si="52"/>
        <v>0</v>
      </c>
      <c r="N84" s="10">
        <f t="shared" si="53"/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24" customHeight="1">
      <c r="A85" s="72"/>
      <c r="B85" s="9" t="s">
        <v>17</v>
      </c>
      <c r="C85" s="10">
        <v>4.8</v>
      </c>
      <c r="D85" s="10">
        <f t="shared" si="49"/>
        <v>4.8</v>
      </c>
      <c r="E85" s="10"/>
      <c r="F85" s="10"/>
      <c r="G85" s="11">
        <v>0</v>
      </c>
      <c r="H85" s="11" t="e">
        <f t="shared" si="50"/>
        <v>#DIV/0!</v>
      </c>
      <c r="I85" s="11" t="e">
        <f>(F85-D85)/F85</f>
        <v>#DIV/0!</v>
      </c>
      <c r="J85" s="11">
        <f t="shared" si="51"/>
        <v>-1</v>
      </c>
      <c r="K85" s="11">
        <f>(F85-D85)/D85</f>
        <v>-1</v>
      </c>
      <c r="L85" s="9"/>
      <c r="M85" s="10">
        <f t="shared" si="52"/>
        <v>0</v>
      </c>
      <c r="N85" s="10">
        <f t="shared" si="53"/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24" customHeight="1">
      <c r="A86" s="72"/>
      <c r="B86" s="53" t="s">
        <v>102</v>
      </c>
      <c r="C86" s="54">
        <v>4.5</v>
      </c>
      <c r="D86" s="10">
        <f t="shared" si="49"/>
        <v>4.5</v>
      </c>
      <c r="E86" s="54"/>
      <c r="F86" s="54"/>
      <c r="G86" s="11">
        <v>0</v>
      </c>
      <c r="H86" s="55" t="e">
        <f t="shared" si="50"/>
        <v>#DIV/0!</v>
      </c>
      <c r="I86" s="55"/>
      <c r="J86" s="55">
        <f t="shared" si="51"/>
        <v>-1</v>
      </c>
      <c r="K86" s="55"/>
      <c r="L86" s="53"/>
      <c r="M86" s="54">
        <f t="shared" si="52"/>
        <v>0</v>
      </c>
      <c r="N86" s="10">
        <f t="shared" si="53"/>
        <v>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4" customHeight="1">
      <c r="A87" s="73"/>
      <c r="B87" s="53" t="s">
        <v>103</v>
      </c>
      <c r="C87" s="54">
        <v>4</v>
      </c>
      <c r="D87" s="10">
        <f t="shared" si="49"/>
        <v>4</v>
      </c>
      <c r="E87" s="54"/>
      <c r="F87" s="54"/>
      <c r="G87" s="11">
        <v>0</v>
      </c>
      <c r="H87" s="55" t="e">
        <f t="shared" si="50"/>
        <v>#DIV/0!</v>
      </c>
      <c r="I87" s="55"/>
      <c r="J87" s="55">
        <f t="shared" si="51"/>
        <v>-1</v>
      </c>
      <c r="K87" s="55"/>
      <c r="L87" s="53"/>
      <c r="M87" s="54">
        <f t="shared" si="52"/>
        <v>0</v>
      </c>
      <c r="N87" s="10">
        <f t="shared" si="53"/>
        <v>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24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24" customHeight="1">
      <c r="A89" s="71" t="s">
        <v>113</v>
      </c>
      <c r="B89" s="9" t="s">
        <v>101</v>
      </c>
      <c r="C89" s="10">
        <v>11</v>
      </c>
      <c r="D89" s="10">
        <f aca="true" t="shared" si="54" ref="D89:D94">C89+C89*G89</f>
        <v>11</v>
      </c>
      <c r="E89" s="10"/>
      <c r="F89" s="10"/>
      <c r="G89" s="11">
        <v>0</v>
      </c>
      <c r="H89" s="11" t="e">
        <f aca="true" t="shared" si="55" ref="H89:H94">(E89-C89)/E89</f>
        <v>#DIV/0!</v>
      </c>
      <c r="I89" s="11" t="e">
        <f>(F89-D89)/F89</f>
        <v>#DIV/0!</v>
      </c>
      <c r="J89" s="11">
        <f aca="true" t="shared" si="56" ref="J89:J94">(E89-C89)/C89</f>
        <v>-1</v>
      </c>
      <c r="K89" s="11">
        <f>(F89-D89)/D89</f>
        <v>-1</v>
      </c>
      <c r="L89" s="9"/>
      <c r="M89" s="10">
        <f aca="true" t="shared" si="57" ref="M89:M94">C89*L89</f>
        <v>0</v>
      </c>
      <c r="N89" s="10">
        <f aca="true" t="shared" si="58" ref="N89:N94">D89*L89</f>
        <v>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24" customHeight="1">
      <c r="A90" s="72"/>
      <c r="B90" s="9" t="s">
        <v>15</v>
      </c>
      <c r="C90" s="10">
        <v>9</v>
      </c>
      <c r="D90" s="10">
        <f t="shared" si="54"/>
        <v>9</v>
      </c>
      <c r="E90" s="10"/>
      <c r="F90" s="10"/>
      <c r="G90" s="11">
        <v>0</v>
      </c>
      <c r="H90" s="11" t="e">
        <f t="shared" si="55"/>
        <v>#DIV/0!</v>
      </c>
      <c r="I90" s="11" t="e">
        <f>(F90-D90)/F90</f>
        <v>#DIV/0!</v>
      </c>
      <c r="J90" s="11">
        <f t="shared" si="56"/>
        <v>-1</v>
      </c>
      <c r="K90" s="11">
        <f>(F90-D90)/D90</f>
        <v>-1</v>
      </c>
      <c r="L90" s="9"/>
      <c r="M90" s="10">
        <f t="shared" si="57"/>
        <v>0</v>
      </c>
      <c r="N90" s="10">
        <f t="shared" si="58"/>
        <v>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24" customHeight="1">
      <c r="A91" s="72"/>
      <c r="B91" s="9" t="s">
        <v>16</v>
      </c>
      <c r="C91" s="10">
        <v>8.5</v>
      </c>
      <c r="D91" s="10">
        <f t="shared" si="54"/>
        <v>8.5</v>
      </c>
      <c r="E91" s="10"/>
      <c r="F91" s="10"/>
      <c r="G91" s="11">
        <v>0</v>
      </c>
      <c r="H91" s="11" t="e">
        <f t="shared" si="55"/>
        <v>#DIV/0!</v>
      </c>
      <c r="I91" s="11" t="e">
        <f>(F91-D91)/F91</f>
        <v>#DIV/0!</v>
      </c>
      <c r="J91" s="11">
        <f t="shared" si="56"/>
        <v>-1</v>
      </c>
      <c r="K91" s="11">
        <f>(F91-D91)/D91</f>
        <v>-1</v>
      </c>
      <c r="L91" s="9"/>
      <c r="M91" s="10">
        <f t="shared" si="57"/>
        <v>0</v>
      </c>
      <c r="N91" s="10">
        <f t="shared" si="58"/>
        <v>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4" customHeight="1">
      <c r="A92" s="72"/>
      <c r="B92" s="9" t="s">
        <v>17</v>
      </c>
      <c r="C92" s="10">
        <v>8</v>
      </c>
      <c r="D92" s="10">
        <f t="shared" si="54"/>
        <v>8</v>
      </c>
      <c r="E92" s="10"/>
      <c r="F92" s="10"/>
      <c r="G92" s="11">
        <v>0</v>
      </c>
      <c r="H92" s="11" t="e">
        <f t="shared" si="55"/>
        <v>#DIV/0!</v>
      </c>
      <c r="I92" s="11" t="e">
        <f>(F92-D92)/F92</f>
        <v>#DIV/0!</v>
      </c>
      <c r="J92" s="11">
        <f t="shared" si="56"/>
        <v>-1</v>
      </c>
      <c r="K92" s="11">
        <f>(F92-D92)/D92</f>
        <v>-1</v>
      </c>
      <c r="L92" s="9"/>
      <c r="M92" s="10">
        <f t="shared" si="57"/>
        <v>0</v>
      </c>
      <c r="N92" s="10">
        <f t="shared" si="58"/>
        <v>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4" customHeight="1">
      <c r="A93" s="72"/>
      <c r="B93" s="53" t="s">
        <v>102</v>
      </c>
      <c r="C93" s="54">
        <v>7.5</v>
      </c>
      <c r="D93" s="10">
        <f t="shared" si="54"/>
        <v>7.5</v>
      </c>
      <c r="E93" s="54"/>
      <c r="F93" s="54"/>
      <c r="G93" s="11">
        <v>0</v>
      </c>
      <c r="H93" s="55" t="e">
        <f t="shared" si="55"/>
        <v>#DIV/0!</v>
      </c>
      <c r="I93" s="55"/>
      <c r="J93" s="55">
        <f t="shared" si="56"/>
        <v>-1</v>
      </c>
      <c r="K93" s="55"/>
      <c r="L93" s="53"/>
      <c r="M93" s="54">
        <f t="shared" si="57"/>
        <v>0</v>
      </c>
      <c r="N93" s="10">
        <f t="shared" si="58"/>
        <v>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4" customHeight="1">
      <c r="A94" s="73"/>
      <c r="B94" s="53" t="s">
        <v>103</v>
      </c>
      <c r="C94" s="54">
        <v>7</v>
      </c>
      <c r="D94" s="10">
        <f t="shared" si="54"/>
        <v>7</v>
      </c>
      <c r="E94" s="54"/>
      <c r="F94" s="54"/>
      <c r="G94" s="11">
        <v>0</v>
      </c>
      <c r="H94" s="55" t="e">
        <f t="shared" si="55"/>
        <v>#DIV/0!</v>
      </c>
      <c r="I94" s="55"/>
      <c r="J94" s="55">
        <f t="shared" si="56"/>
        <v>-1</v>
      </c>
      <c r="K94" s="55"/>
      <c r="L94" s="53"/>
      <c r="M94" s="54">
        <f t="shared" si="57"/>
        <v>0</v>
      </c>
      <c r="N94" s="10">
        <f t="shared" si="58"/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4" customHeight="1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4" customHeight="1">
      <c r="A96" s="71" t="s">
        <v>114</v>
      </c>
      <c r="B96" s="9" t="s">
        <v>101</v>
      </c>
      <c r="C96" s="10">
        <v>15</v>
      </c>
      <c r="D96" s="10">
        <f aca="true" t="shared" si="59" ref="D96:D101">C96+C96*G96</f>
        <v>15</v>
      </c>
      <c r="E96" s="10"/>
      <c r="F96" s="10"/>
      <c r="G96" s="11">
        <v>0</v>
      </c>
      <c r="H96" s="11" t="e">
        <f aca="true" t="shared" si="60" ref="H96:H101">(E96-C96)/E96</f>
        <v>#DIV/0!</v>
      </c>
      <c r="I96" s="11" t="e">
        <f>(F96-D96)/F96</f>
        <v>#DIV/0!</v>
      </c>
      <c r="J96" s="11">
        <f aca="true" t="shared" si="61" ref="J96:J101">(E96-C96)/C96</f>
        <v>-1</v>
      </c>
      <c r="K96" s="11">
        <f>(F96-D96)/D96</f>
        <v>-1</v>
      </c>
      <c r="L96" s="9"/>
      <c r="M96" s="10">
        <f aca="true" t="shared" si="62" ref="M96:M101">C96*L96</f>
        <v>0</v>
      </c>
      <c r="N96" s="10">
        <f aca="true" t="shared" si="63" ref="N96:N101">D96*L96</f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" customHeight="1">
      <c r="A97" s="72"/>
      <c r="B97" s="9" t="s">
        <v>15</v>
      </c>
      <c r="C97" s="10">
        <v>13</v>
      </c>
      <c r="D97" s="10">
        <f t="shared" si="59"/>
        <v>13</v>
      </c>
      <c r="E97" s="10"/>
      <c r="F97" s="10"/>
      <c r="G97" s="11">
        <v>0</v>
      </c>
      <c r="H97" s="11" t="e">
        <f t="shared" si="60"/>
        <v>#DIV/0!</v>
      </c>
      <c r="I97" s="11" t="e">
        <f>(F97-D97)/F97</f>
        <v>#DIV/0!</v>
      </c>
      <c r="J97" s="11">
        <f t="shared" si="61"/>
        <v>-1</v>
      </c>
      <c r="K97" s="11">
        <f>(F97-D97)/D97</f>
        <v>-1</v>
      </c>
      <c r="L97" s="9"/>
      <c r="M97" s="10">
        <f t="shared" si="62"/>
        <v>0</v>
      </c>
      <c r="N97" s="10">
        <f t="shared" si="63"/>
        <v>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4" customHeight="1">
      <c r="A98" s="72"/>
      <c r="B98" s="9" t="s">
        <v>16</v>
      </c>
      <c r="C98" s="10">
        <v>12</v>
      </c>
      <c r="D98" s="10">
        <f t="shared" si="59"/>
        <v>12</v>
      </c>
      <c r="E98" s="10"/>
      <c r="F98" s="10"/>
      <c r="G98" s="11">
        <v>0</v>
      </c>
      <c r="H98" s="11" t="e">
        <f t="shared" si="60"/>
        <v>#DIV/0!</v>
      </c>
      <c r="I98" s="11" t="e">
        <f>(F98-D98)/F98</f>
        <v>#DIV/0!</v>
      </c>
      <c r="J98" s="11">
        <f t="shared" si="61"/>
        <v>-1</v>
      </c>
      <c r="K98" s="11">
        <f>(F98-D98)/D98</f>
        <v>-1</v>
      </c>
      <c r="L98" s="9"/>
      <c r="M98" s="10">
        <f t="shared" si="62"/>
        <v>0</v>
      </c>
      <c r="N98" s="10">
        <f t="shared" si="63"/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24" customHeight="1">
      <c r="A99" s="72"/>
      <c r="B99" s="9" t="s">
        <v>17</v>
      </c>
      <c r="C99" s="10">
        <v>11</v>
      </c>
      <c r="D99" s="10">
        <f t="shared" si="59"/>
        <v>11</v>
      </c>
      <c r="E99" s="10"/>
      <c r="F99" s="10"/>
      <c r="G99" s="11">
        <v>0</v>
      </c>
      <c r="H99" s="11" t="e">
        <f t="shared" si="60"/>
        <v>#DIV/0!</v>
      </c>
      <c r="I99" s="11" t="e">
        <f>(F99-D99)/F99</f>
        <v>#DIV/0!</v>
      </c>
      <c r="J99" s="11">
        <f t="shared" si="61"/>
        <v>-1</v>
      </c>
      <c r="K99" s="11">
        <f>(F99-D99)/D99</f>
        <v>-1</v>
      </c>
      <c r="L99" s="9"/>
      <c r="M99" s="10">
        <f t="shared" si="62"/>
        <v>0</v>
      </c>
      <c r="N99" s="10">
        <f t="shared" si="63"/>
        <v>0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" customHeight="1">
      <c r="A100" s="72"/>
      <c r="B100" s="53" t="s">
        <v>102</v>
      </c>
      <c r="C100" s="54">
        <v>10.5</v>
      </c>
      <c r="D100" s="10">
        <f t="shared" si="59"/>
        <v>10.5</v>
      </c>
      <c r="E100" s="54"/>
      <c r="F100" s="54"/>
      <c r="G100" s="11">
        <v>0</v>
      </c>
      <c r="H100" s="55" t="e">
        <f t="shared" si="60"/>
        <v>#DIV/0!</v>
      </c>
      <c r="I100" s="55"/>
      <c r="J100" s="55">
        <f t="shared" si="61"/>
        <v>-1</v>
      </c>
      <c r="K100" s="55"/>
      <c r="L100" s="53"/>
      <c r="M100" s="54">
        <f t="shared" si="62"/>
        <v>0</v>
      </c>
      <c r="N100" s="10">
        <f t="shared" si="63"/>
        <v>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4" customHeight="1">
      <c r="A101" s="73"/>
      <c r="B101" s="53" t="s">
        <v>103</v>
      </c>
      <c r="C101" s="54">
        <v>9.5</v>
      </c>
      <c r="D101" s="10">
        <f t="shared" si="59"/>
        <v>9.5</v>
      </c>
      <c r="E101" s="54"/>
      <c r="F101" s="54"/>
      <c r="G101" s="11">
        <v>0</v>
      </c>
      <c r="H101" s="55" t="e">
        <f t="shared" si="60"/>
        <v>#DIV/0!</v>
      </c>
      <c r="I101" s="55"/>
      <c r="J101" s="55">
        <f t="shared" si="61"/>
        <v>-1</v>
      </c>
      <c r="K101" s="55"/>
      <c r="L101" s="53"/>
      <c r="M101" s="54">
        <f t="shared" si="62"/>
        <v>0</v>
      </c>
      <c r="N101" s="10">
        <f t="shared" si="63"/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4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4" customHeight="1">
      <c r="A103" s="71" t="s">
        <v>115</v>
      </c>
      <c r="B103" s="9" t="s">
        <v>101</v>
      </c>
      <c r="C103" s="10">
        <v>17</v>
      </c>
      <c r="D103" s="10">
        <f aca="true" t="shared" si="64" ref="D103:D108">C103+C103*G103</f>
        <v>17</v>
      </c>
      <c r="E103" s="10"/>
      <c r="F103" s="10"/>
      <c r="G103" s="11">
        <v>0</v>
      </c>
      <c r="H103" s="11" t="e">
        <f aca="true" t="shared" si="65" ref="H103:H108">(E103-C103)/E103</f>
        <v>#DIV/0!</v>
      </c>
      <c r="I103" s="11" t="e">
        <f>(F103-D103)/F103</f>
        <v>#DIV/0!</v>
      </c>
      <c r="J103" s="11">
        <f aca="true" t="shared" si="66" ref="J103:J108">(E103-C103)/C103</f>
        <v>-1</v>
      </c>
      <c r="K103" s="11">
        <f>(F103-D103)/D103</f>
        <v>-1</v>
      </c>
      <c r="L103" s="9"/>
      <c r="M103" s="10">
        <f aca="true" t="shared" si="67" ref="M103:M108">C103*L103</f>
        <v>0</v>
      </c>
      <c r="N103" s="10">
        <f aca="true" t="shared" si="68" ref="N103:N108">D103*L103</f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" customHeight="1">
      <c r="A104" s="72"/>
      <c r="B104" s="9" t="s">
        <v>15</v>
      </c>
      <c r="C104" s="10">
        <v>15</v>
      </c>
      <c r="D104" s="10">
        <f t="shared" si="64"/>
        <v>15</v>
      </c>
      <c r="E104" s="10"/>
      <c r="F104" s="10"/>
      <c r="G104" s="11">
        <v>0</v>
      </c>
      <c r="H104" s="11" t="e">
        <f t="shared" si="65"/>
        <v>#DIV/0!</v>
      </c>
      <c r="I104" s="11" t="e">
        <f>(F104-D104)/F104</f>
        <v>#DIV/0!</v>
      </c>
      <c r="J104" s="11">
        <f t="shared" si="66"/>
        <v>-1</v>
      </c>
      <c r="K104" s="11">
        <f>(F104-D104)/D104</f>
        <v>-1</v>
      </c>
      <c r="L104" s="9"/>
      <c r="M104" s="10">
        <f t="shared" si="67"/>
        <v>0</v>
      </c>
      <c r="N104" s="10">
        <f t="shared" si="68"/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4" customHeight="1">
      <c r="A105" s="72"/>
      <c r="B105" s="9" t="s">
        <v>16</v>
      </c>
      <c r="C105" s="10">
        <v>14</v>
      </c>
      <c r="D105" s="10">
        <f t="shared" si="64"/>
        <v>14</v>
      </c>
      <c r="E105" s="10"/>
      <c r="F105" s="10"/>
      <c r="G105" s="11">
        <v>0</v>
      </c>
      <c r="H105" s="11" t="e">
        <f t="shared" si="65"/>
        <v>#DIV/0!</v>
      </c>
      <c r="I105" s="11" t="e">
        <f>(F105-D105)/F105</f>
        <v>#DIV/0!</v>
      </c>
      <c r="J105" s="11">
        <f t="shared" si="66"/>
        <v>-1</v>
      </c>
      <c r="K105" s="11">
        <f>(F105-D105)/D105</f>
        <v>-1</v>
      </c>
      <c r="L105" s="9"/>
      <c r="M105" s="10">
        <f t="shared" si="67"/>
        <v>0</v>
      </c>
      <c r="N105" s="10">
        <f t="shared" si="68"/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24" customHeight="1">
      <c r="A106" s="72"/>
      <c r="B106" s="9" t="s">
        <v>17</v>
      </c>
      <c r="C106" s="10">
        <v>13</v>
      </c>
      <c r="D106" s="10">
        <f t="shared" si="64"/>
        <v>13</v>
      </c>
      <c r="E106" s="10"/>
      <c r="F106" s="10"/>
      <c r="G106" s="11">
        <v>0</v>
      </c>
      <c r="H106" s="11" t="e">
        <f t="shared" si="65"/>
        <v>#DIV/0!</v>
      </c>
      <c r="I106" s="11" t="e">
        <f>(F106-D106)/F106</f>
        <v>#DIV/0!</v>
      </c>
      <c r="J106" s="11">
        <f t="shared" si="66"/>
        <v>-1</v>
      </c>
      <c r="K106" s="11">
        <f>(F106-D106)/D106</f>
        <v>-1</v>
      </c>
      <c r="L106" s="9"/>
      <c r="M106" s="10">
        <f t="shared" si="67"/>
        <v>0</v>
      </c>
      <c r="N106" s="10">
        <f t="shared" si="68"/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4" customHeight="1">
      <c r="A107" s="72"/>
      <c r="B107" s="53" t="s">
        <v>102</v>
      </c>
      <c r="C107" s="54">
        <v>12</v>
      </c>
      <c r="D107" s="10">
        <f t="shared" si="64"/>
        <v>12</v>
      </c>
      <c r="E107" s="54"/>
      <c r="F107" s="54"/>
      <c r="G107" s="11">
        <v>0</v>
      </c>
      <c r="H107" s="55" t="e">
        <f t="shared" si="65"/>
        <v>#DIV/0!</v>
      </c>
      <c r="I107" s="55"/>
      <c r="J107" s="55">
        <f t="shared" si="66"/>
        <v>-1</v>
      </c>
      <c r="K107" s="55"/>
      <c r="L107" s="53"/>
      <c r="M107" s="54">
        <f t="shared" si="67"/>
        <v>0</v>
      </c>
      <c r="N107" s="10">
        <f t="shared" si="68"/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24" customHeight="1">
      <c r="A108" s="73"/>
      <c r="B108" s="53" t="s">
        <v>103</v>
      </c>
      <c r="C108" s="54">
        <v>10</v>
      </c>
      <c r="D108" s="10">
        <f t="shared" si="64"/>
        <v>10</v>
      </c>
      <c r="E108" s="54"/>
      <c r="F108" s="54"/>
      <c r="G108" s="11">
        <v>0</v>
      </c>
      <c r="H108" s="55" t="e">
        <f t="shared" si="65"/>
        <v>#DIV/0!</v>
      </c>
      <c r="I108" s="55"/>
      <c r="J108" s="55">
        <f t="shared" si="66"/>
        <v>-1</v>
      </c>
      <c r="K108" s="55"/>
      <c r="L108" s="53"/>
      <c r="M108" s="54">
        <f t="shared" si="67"/>
        <v>0</v>
      </c>
      <c r="N108" s="10">
        <f t="shared" si="68"/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24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24" customHeight="1">
      <c r="A110" s="71" t="s">
        <v>116</v>
      </c>
      <c r="B110" s="9" t="s">
        <v>101</v>
      </c>
      <c r="C110" s="10">
        <v>25</v>
      </c>
      <c r="D110" s="10">
        <f aca="true" t="shared" si="69" ref="D110:D115">C110+C110*G110</f>
        <v>25</v>
      </c>
      <c r="E110" s="10"/>
      <c r="F110" s="10"/>
      <c r="G110" s="11">
        <v>0</v>
      </c>
      <c r="H110" s="11" t="e">
        <f aca="true" t="shared" si="70" ref="H110:H115">(E110-C110)/E110</f>
        <v>#DIV/0!</v>
      </c>
      <c r="I110" s="11" t="e">
        <f>(F110-D110)/F110</f>
        <v>#DIV/0!</v>
      </c>
      <c r="J110" s="11">
        <f aca="true" t="shared" si="71" ref="J110:J115">(E110-C110)/C110</f>
        <v>-1</v>
      </c>
      <c r="K110" s="11">
        <f>(F110-D110)/D110</f>
        <v>-1</v>
      </c>
      <c r="L110" s="9"/>
      <c r="M110" s="10">
        <f aca="true" t="shared" si="72" ref="M110:M115">C110*L110</f>
        <v>0</v>
      </c>
      <c r="N110" s="10">
        <f aca="true" t="shared" si="73" ref="N110:N115">D110*L110</f>
        <v>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4" customHeight="1">
      <c r="A111" s="72"/>
      <c r="B111" s="9" t="s">
        <v>15</v>
      </c>
      <c r="C111" s="10">
        <v>23</v>
      </c>
      <c r="D111" s="10">
        <f t="shared" si="69"/>
        <v>23</v>
      </c>
      <c r="E111" s="10"/>
      <c r="F111" s="10"/>
      <c r="G111" s="11">
        <v>0</v>
      </c>
      <c r="H111" s="11" t="e">
        <f t="shared" si="70"/>
        <v>#DIV/0!</v>
      </c>
      <c r="I111" s="11" t="e">
        <f>(F111-D111)/F111</f>
        <v>#DIV/0!</v>
      </c>
      <c r="J111" s="11">
        <f t="shared" si="71"/>
        <v>-1</v>
      </c>
      <c r="K111" s="11">
        <f>(F111-D111)/D111</f>
        <v>-1</v>
      </c>
      <c r="L111" s="9"/>
      <c r="M111" s="10">
        <f t="shared" si="72"/>
        <v>0</v>
      </c>
      <c r="N111" s="10">
        <f t="shared" si="73"/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24" customHeight="1">
      <c r="A112" s="72"/>
      <c r="B112" s="9" t="s">
        <v>16</v>
      </c>
      <c r="C112" s="10">
        <v>18</v>
      </c>
      <c r="D112" s="10">
        <f t="shared" si="69"/>
        <v>18</v>
      </c>
      <c r="E112" s="10"/>
      <c r="F112" s="10"/>
      <c r="G112" s="11">
        <v>0</v>
      </c>
      <c r="H112" s="11" t="e">
        <f t="shared" si="70"/>
        <v>#DIV/0!</v>
      </c>
      <c r="I112" s="11" t="e">
        <f>(F112-D112)/F112</f>
        <v>#DIV/0!</v>
      </c>
      <c r="J112" s="11">
        <f t="shared" si="71"/>
        <v>-1</v>
      </c>
      <c r="K112" s="11">
        <f>(F112-D112)/D112</f>
        <v>-1</v>
      </c>
      <c r="L112" s="9"/>
      <c r="M112" s="10">
        <f t="shared" si="72"/>
        <v>0</v>
      </c>
      <c r="N112" s="10">
        <f t="shared" si="73"/>
        <v>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24" customHeight="1">
      <c r="A113" s="72"/>
      <c r="B113" s="9" t="s">
        <v>17</v>
      </c>
      <c r="C113" s="10">
        <v>17</v>
      </c>
      <c r="D113" s="10">
        <f t="shared" si="69"/>
        <v>17</v>
      </c>
      <c r="E113" s="10"/>
      <c r="F113" s="10"/>
      <c r="G113" s="11">
        <v>0</v>
      </c>
      <c r="H113" s="11" t="e">
        <f t="shared" si="70"/>
        <v>#DIV/0!</v>
      </c>
      <c r="I113" s="11" t="e">
        <f>(F113-D113)/F113</f>
        <v>#DIV/0!</v>
      </c>
      <c r="J113" s="11">
        <f t="shared" si="71"/>
        <v>-1</v>
      </c>
      <c r="K113" s="11">
        <f>(F113-D113)/D113</f>
        <v>-1</v>
      </c>
      <c r="L113" s="9"/>
      <c r="M113" s="10">
        <f t="shared" si="72"/>
        <v>0</v>
      </c>
      <c r="N113" s="10">
        <f t="shared" si="73"/>
        <v>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24" customHeight="1">
      <c r="A114" s="72"/>
      <c r="B114" s="53" t="s">
        <v>102</v>
      </c>
      <c r="C114" s="10">
        <v>15</v>
      </c>
      <c r="D114" s="10">
        <f t="shared" si="69"/>
        <v>15</v>
      </c>
      <c r="E114" s="54"/>
      <c r="F114" s="54"/>
      <c r="G114" s="11">
        <v>0</v>
      </c>
      <c r="H114" s="55" t="e">
        <f t="shared" si="70"/>
        <v>#DIV/0!</v>
      </c>
      <c r="I114" s="55"/>
      <c r="J114" s="55">
        <f t="shared" si="71"/>
        <v>-1</v>
      </c>
      <c r="K114" s="55"/>
      <c r="L114" s="53"/>
      <c r="M114" s="54">
        <f t="shared" si="72"/>
        <v>0</v>
      </c>
      <c r="N114" s="10">
        <f t="shared" si="73"/>
        <v>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24" customHeight="1">
      <c r="A115" s="73"/>
      <c r="B115" s="53" t="s">
        <v>103</v>
      </c>
      <c r="C115" s="10">
        <v>14</v>
      </c>
      <c r="D115" s="10">
        <f t="shared" si="69"/>
        <v>14</v>
      </c>
      <c r="E115" s="54"/>
      <c r="F115" s="54"/>
      <c r="G115" s="11">
        <v>0</v>
      </c>
      <c r="H115" s="55" t="e">
        <f t="shared" si="70"/>
        <v>#DIV/0!</v>
      </c>
      <c r="I115" s="55"/>
      <c r="J115" s="55">
        <f t="shared" si="71"/>
        <v>-1</v>
      </c>
      <c r="K115" s="55"/>
      <c r="L115" s="53"/>
      <c r="M115" s="54">
        <f t="shared" si="72"/>
        <v>0</v>
      </c>
      <c r="N115" s="10">
        <f t="shared" si="73"/>
        <v>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4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39" customHeight="1">
      <c r="A117" s="8" t="s">
        <v>154</v>
      </c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4" customHeight="1">
      <c r="A118" s="71" t="s">
        <v>105</v>
      </c>
      <c r="B118" s="9" t="s">
        <v>101</v>
      </c>
      <c r="C118" s="10">
        <v>8.2</v>
      </c>
      <c r="D118" s="10">
        <f aca="true" t="shared" si="74" ref="D118:D123">C118+C118*G118</f>
        <v>8.61</v>
      </c>
      <c r="E118" s="10">
        <f aca="true" t="shared" si="75" ref="E118:E123">F118/1.05</f>
        <v>20.952380952380953</v>
      </c>
      <c r="F118" s="10">
        <v>22</v>
      </c>
      <c r="G118" s="11">
        <v>0.05</v>
      </c>
      <c r="H118" s="11">
        <f aca="true" t="shared" si="76" ref="H118:H123">(E118-C118)/E118</f>
        <v>0.6086363636363636</v>
      </c>
      <c r="I118" s="11">
        <f>(F118-D118)/F118</f>
        <v>0.6086363636363636</v>
      </c>
      <c r="J118" s="11">
        <f aca="true" t="shared" si="77" ref="J118:J123">(E118-C118)/C118</f>
        <v>1.5551684088269457</v>
      </c>
      <c r="K118" s="11">
        <f>(F118-D118)/D118</f>
        <v>1.5551684088269455</v>
      </c>
      <c r="L118" s="9"/>
      <c r="M118" s="10">
        <f aca="true" t="shared" si="78" ref="M118:M123">C118*L118</f>
        <v>0</v>
      </c>
      <c r="N118" s="10">
        <f aca="true" t="shared" si="79" ref="N118:N123">D118*L118</f>
        <v>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4" customHeight="1">
      <c r="A119" s="72"/>
      <c r="B119" s="9" t="s">
        <v>15</v>
      </c>
      <c r="C119" s="10">
        <v>6.7</v>
      </c>
      <c r="D119" s="10">
        <f t="shared" si="74"/>
        <v>7.035</v>
      </c>
      <c r="E119" s="10">
        <f t="shared" si="75"/>
        <v>20.952380952380953</v>
      </c>
      <c r="F119" s="10">
        <v>22</v>
      </c>
      <c r="G119" s="11">
        <v>0.05</v>
      </c>
      <c r="H119" s="11">
        <f t="shared" si="76"/>
        <v>0.6802272727272728</v>
      </c>
      <c r="I119" s="11">
        <f>(F119-D119)/F119</f>
        <v>0.6802272727272727</v>
      </c>
      <c r="J119" s="11">
        <f t="shared" si="77"/>
        <v>2.1272210376687988</v>
      </c>
      <c r="K119" s="11">
        <f>(F119-D119)/D119</f>
        <v>2.1272210376687988</v>
      </c>
      <c r="L119" s="9"/>
      <c r="M119" s="10">
        <f t="shared" si="78"/>
        <v>0</v>
      </c>
      <c r="N119" s="10">
        <f t="shared" si="79"/>
        <v>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4" customHeight="1">
      <c r="A120" s="72"/>
      <c r="B120" s="9" t="s">
        <v>16</v>
      </c>
      <c r="C120" s="10">
        <v>5.7</v>
      </c>
      <c r="D120" s="10">
        <f t="shared" si="74"/>
        <v>5.985</v>
      </c>
      <c r="E120" s="10">
        <f t="shared" si="75"/>
        <v>20.952380952380953</v>
      </c>
      <c r="F120" s="10">
        <v>22</v>
      </c>
      <c r="G120" s="11">
        <v>0.05</v>
      </c>
      <c r="H120" s="11">
        <f t="shared" si="76"/>
        <v>0.7279545454545455</v>
      </c>
      <c r="I120" s="11">
        <f>(F120-D120)/F120</f>
        <v>0.7279545454545455</v>
      </c>
      <c r="J120" s="11">
        <f t="shared" si="77"/>
        <v>2.675856307435255</v>
      </c>
      <c r="K120" s="11">
        <f>(F120-D120)/D120</f>
        <v>2.6758563074352546</v>
      </c>
      <c r="L120" s="9"/>
      <c r="M120" s="10">
        <f t="shared" si="78"/>
        <v>0</v>
      </c>
      <c r="N120" s="10">
        <f t="shared" si="79"/>
        <v>0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4" customHeight="1">
      <c r="A121" s="72"/>
      <c r="B121" s="9" t="s">
        <v>17</v>
      </c>
      <c r="C121" s="10">
        <v>5.2</v>
      </c>
      <c r="D121" s="10">
        <f t="shared" si="74"/>
        <v>5.46</v>
      </c>
      <c r="E121" s="10">
        <f t="shared" si="75"/>
        <v>20.952380952380953</v>
      </c>
      <c r="F121" s="10">
        <v>22</v>
      </c>
      <c r="G121" s="11">
        <v>0.05</v>
      </c>
      <c r="H121" s="11">
        <f t="shared" si="76"/>
        <v>0.7518181818181818</v>
      </c>
      <c r="I121" s="11">
        <f>(F121-D121)/F121</f>
        <v>0.7518181818181818</v>
      </c>
      <c r="J121" s="11">
        <f t="shared" si="77"/>
        <v>3.029304029304029</v>
      </c>
      <c r="K121" s="11">
        <f>(F121-D121)/D121</f>
        <v>3.029304029304029</v>
      </c>
      <c r="L121" s="9"/>
      <c r="M121" s="10">
        <f t="shared" si="78"/>
        <v>0</v>
      </c>
      <c r="N121" s="10">
        <f t="shared" si="79"/>
        <v>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4" customHeight="1">
      <c r="A122" s="72"/>
      <c r="B122" s="53" t="s">
        <v>102</v>
      </c>
      <c r="C122" s="54">
        <v>4.8</v>
      </c>
      <c r="D122" s="10">
        <f t="shared" si="74"/>
        <v>5.04</v>
      </c>
      <c r="E122" s="10">
        <f t="shared" si="75"/>
        <v>20.952380952380953</v>
      </c>
      <c r="F122" s="10">
        <v>22</v>
      </c>
      <c r="G122" s="55">
        <v>0.05</v>
      </c>
      <c r="H122" s="55">
        <f t="shared" si="76"/>
        <v>0.7709090909090909</v>
      </c>
      <c r="I122" s="55"/>
      <c r="J122" s="55">
        <f t="shared" si="77"/>
        <v>3.365079365079365</v>
      </c>
      <c r="K122" s="55"/>
      <c r="L122" s="53"/>
      <c r="M122" s="54">
        <f t="shared" si="78"/>
        <v>0</v>
      </c>
      <c r="N122" s="10">
        <f t="shared" si="79"/>
        <v>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24" customHeight="1">
      <c r="A123" s="73"/>
      <c r="B123" s="53" t="s">
        <v>103</v>
      </c>
      <c r="C123" s="54">
        <v>4.5</v>
      </c>
      <c r="D123" s="10">
        <f t="shared" si="74"/>
        <v>4.725</v>
      </c>
      <c r="E123" s="10">
        <f t="shared" si="75"/>
        <v>20.952380952380953</v>
      </c>
      <c r="F123" s="10">
        <v>22</v>
      </c>
      <c r="G123" s="55">
        <v>0.05</v>
      </c>
      <c r="H123" s="55">
        <f t="shared" si="76"/>
        <v>0.7852272727272728</v>
      </c>
      <c r="I123" s="55"/>
      <c r="J123" s="55">
        <f t="shared" si="77"/>
        <v>3.6560846560846563</v>
      </c>
      <c r="K123" s="55"/>
      <c r="L123" s="53"/>
      <c r="M123" s="54">
        <f t="shared" si="78"/>
        <v>0</v>
      </c>
      <c r="N123" s="10">
        <f t="shared" si="79"/>
        <v>0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4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4" customHeight="1">
      <c r="A125" s="71" t="s">
        <v>106</v>
      </c>
      <c r="B125" s="9" t="s">
        <v>101</v>
      </c>
      <c r="C125" s="10">
        <v>11.2</v>
      </c>
      <c r="D125" s="10">
        <f aca="true" t="shared" si="80" ref="D125:D130">C125+C125*G125</f>
        <v>11.76</v>
      </c>
      <c r="E125" s="10">
        <f aca="true" t="shared" si="81" ref="E125:E130">F125/1.05</f>
        <v>41.42857142857142</v>
      </c>
      <c r="F125" s="10">
        <v>43.5</v>
      </c>
      <c r="G125" s="11">
        <v>0.05</v>
      </c>
      <c r="H125" s="11">
        <f aca="true" t="shared" si="82" ref="H125:H130">(E125-C125)/E125</f>
        <v>0.7296551724137931</v>
      </c>
      <c r="I125" s="11">
        <f>(F125-D125)/F125</f>
        <v>0.7296551724137932</v>
      </c>
      <c r="J125" s="11">
        <f aca="true" t="shared" si="83" ref="J125:J130">(E125-C125)/C125</f>
        <v>2.6989795918367343</v>
      </c>
      <c r="K125" s="11">
        <f>(F125-D125)/D125</f>
        <v>2.6989795918367347</v>
      </c>
      <c r="L125" s="9"/>
      <c r="M125" s="10">
        <f aca="true" t="shared" si="84" ref="M125:M130">C125*L125</f>
        <v>0</v>
      </c>
      <c r="N125" s="10">
        <f aca="true" t="shared" si="85" ref="N125:N130">D125*L125</f>
        <v>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4" customHeight="1">
      <c r="A126" s="72"/>
      <c r="B126" s="9" t="s">
        <v>15</v>
      </c>
      <c r="C126" s="10">
        <v>9.2</v>
      </c>
      <c r="D126" s="10">
        <f t="shared" si="80"/>
        <v>9.66</v>
      </c>
      <c r="E126" s="10">
        <f t="shared" si="81"/>
        <v>41.42857142857142</v>
      </c>
      <c r="F126" s="10">
        <v>43.5</v>
      </c>
      <c r="G126" s="11">
        <v>0.05</v>
      </c>
      <c r="H126" s="11">
        <f t="shared" si="82"/>
        <v>0.7779310344827587</v>
      </c>
      <c r="I126" s="11">
        <f>(F126-D126)/F126</f>
        <v>0.7779310344827587</v>
      </c>
      <c r="J126" s="11">
        <f t="shared" si="83"/>
        <v>3.503105590062112</v>
      </c>
      <c r="K126" s="11">
        <f>(F126-D126)/D126</f>
        <v>3.503105590062112</v>
      </c>
      <c r="L126" s="9"/>
      <c r="M126" s="10">
        <f t="shared" si="84"/>
        <v>0</v>
      </c>
      <c r="N126" s="10">
        <f t="shared" si="85"/>
        <v>0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4" customHeight="1">
      <c r="A127" s="72"/>
      <c r="B127" s="9" t="s">
        <v>16</v>
      </c>
      <c r="C127" s="10">
        <v>8.7</v>
      </c>
      <c r="D127" s="10">
        <f t="shared" si="80"/>
        <v>9.135</v>
      </c>
      <c r="E127" s="10">
        <f t="shared" si="81"/>
        <v>41.42857142857142</v>
      </c>
      <c r="F127" s="10">
        <v>43.5</v>
      </c>
      <c r="G127" s="11">
        <v>0.05</v>
      </c>
      <c r="H127" s="11">
        <f t="shared" si="82"/>
        <v>0.79</v>
      </c>
      <c r="I127" s="11">
        <f>(F127-D127)/F127</f>
        <v>0.79</v>
      </c>
      <c r="J127" s="11">
        <f t="shared" si="83"/>
        <v>3.7619047619047623</v>
      </c>
      <c r="K127" s="11">
        <f>(F127-D127)/D127</f>
        <v>3.7619047619047623</v>
      </c>
      <c r="L127" s="9"/>
      <c r="M127" s="10">
        <f t="shared" si="84"/>
        <v>0</v>
      </c>
      <c r="N127" s="10">
        <f t="shared" si="85"/>
        <v>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24" customHeight="1">
      <c r="A128" s="72"/>
      <c r="B128" s="9" t="s">
        <v>17</v>
      </c>
      <c r="C128" s="10">
        <v>8.2</v>
      </c>
      <c r="D128" s="10">
        <f t="shared" si="80"/>
        <v>8.61</v>
      </c>
      <c r="E128" s="10">
        <f t="shared" si="81"/>
        <v>41.42857142857142</v>
      </c>
      <c r="F128" s="10">
        <v>43.5</v>
      </c>
      <c r="G128" s="11">
        <v>0.05</v>
      </c>
      <c r="H128" s="11">
        <f t="shared" si="82"/>
        <v>0.8020689655172415</v>
      </c>
      <c r="I128" s="11">
        <f>(F128-D128)/F128</f>
        <v>0.8020689655172414</v>
      </c>
      <c r="J128" s="11">
        <f t="shared" si="83"/>
        <v>4.05226480836237</v>
      </c>
      <c r="K128" s="11">
        <f>(F128-D128)/D128</f>
        <v>4.05226480836237</v>
      </c>
      <c r="L128" s="9"/>
      <c r="M128" s="10">
        <f t="shared" si="84"/>
        <v>0</v>
      </c>
      <c r="N128" s="10">
        <f t="shared" si="85"/>
        <v>0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24" customHeight="1">
      <c r="A129" s="72"/>
      <c r="B129" s="53" t="s">
        <v>102</v>
      </c>
      <c r="C129" s="54">
        <v>7.8</v>
      </c>
      <c r="D129" s="10">
        <f t="shared" si="80"/>
        <v>8.19</v>
      </c>
      <c r="E129" s="10">
        <f t="shared" si="81"/>
        <v>41.42857142857142</v>
      </c>
      <c r="F129" s="10">
        <v>43.5</v>
      </c>
      <c r="G129" s="55">
        <v>0.05</v>
      </c>
      <c r="H129" s="55">
        <f t="shared" si="82"/>
        <v>0.8117241379310345</v>
      </c>
      <c r="I129" s="55"/>
      <c r="J129" s="55">
        <f t="shared" si="83"/>
        <v>4.311355311355311</v>
      </c>
      <c r="K129" s="55"/>
      <c r="L129" s="53"/>
      <c r="M129" s="54">
        <f t="shared" si="84"/>
        <v>0</v>
      </c>
      <c r="N129" s="10">
        <f t="shared" si="85"/>
        <v>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24" customHeight="1">
      <c r="A130" s="73"/>
      <c r="B130" s="53" t="s">
        <v>103</v>
      </c>
      <c r="C130" s="54">
        <v>7.5</v>
      </c>
      <c r="D130" s="10">
        <f t="shared" si="80"/>
        <v>7.875</v>
      </c>
      <c r="E130" s="10">
        <f t="shared" si="81"/>
        <v>41.42857142857142</v>
      </c>
      <c r="F130" s="10">
        <v>43.5</v>
      </c>
      <c r="G130" s="55">
        <v>0.05</v>
      </c>
      <c r="H130" s="55">
        <f t="shared" si="82"/>
        <v>0.8189655172413793</v>
      </c>
      <c r="I130" s="55"/>
      <c r="J130" s="55">
        <f t="shared" si="83"/>
        <v>4.523809523809523</v>
      </c>
      <c r="K130" s="55"/>
      <c r="L130" s="53"/>
      <c r="M130" s="54">
        <f t="shared" si="84"/>
        <v>0</v>
      </c>
      <c r="N130" s="10">
        <f t="shared" si="85"/>
        <v>0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24" customHeight="1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24" customHeight="1">
      <c r="A132" s="71" t="s">
        <v>151</v>
      </c>
      <c r="B132" s="9" t="s">
        <v>101</v>
      </c>
      <c r="C132" s="10">
        <v>25.2</v>
      </c>
      <c r="D132" s="10">
        <f aca="true" t="shared" si="86" ref="D132:D137">C132+C132*G132</f>
        <v>26.46</v>
      </c>
      <c r="E132" s="10">
        <f aca="true" t="shared" si="87" ref="E132:E137">F132/1.05</f>
        <v>119.04761904761904</v>
      </c>
      <c r="F132" s="10">
        <v>125</v>
      </c>
      <c r="G132" s="11">
        <v>0.05</v>
      </c>
      <c r="H132" s="11">
        <f aca="true" t="shared" si="88" ref="H132:H137">(E132-C132)/E132</f>
        <v>0.7883199999999999</v>
      </c>
      <c r="I132" s="11">
        <f>(F132-D132)/F132</f>
        <v>0.7883199999999999</v>
      </c>
      <c r="J132" s="11">
        <f aca="true" t="shared" si="89" ref="J132:J137">(E132-C132)/C132</f>
        <v>3.724111866969009</v>
      </c>
      <c r="K132" s="11">
        <f>(F132-D132)/D132</f>
        <v>3.724111866969009</v>
      </c>
      <c r="L132" s="9"/>
      <c r="M132" s="10">
        <f aca="true" t="shared" si="90" ref="M132:M137">C132*L132</f>
        <v>0</v>
      </c>
      <c r="N132" s="10">
        <f aca="true" t="shared" si="91" ref="N132:N137">D132*L132</f>
        <v>0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" customHeight="1">
      <c r="A133" s="72"/>
      <c r="B133" s="9" t="s">
        <v>15</v>
      </c>
      <c r="C133" s="10">
        <v>23.2</v>
      </c>
      <c r="D133" s="10">
        <f t="shared" si="86"/>
        <v>24.36</v>
      </c>
      <c r="E133" s="10">
        <f t="shared" si="87"/>
        <v>119.04761904761904</v>
      </c>
      <c r="F133" s="10">
        <v>125</v>
      </c>
      <c r="G133" s="11">
        <v>0.05</v>
      </c>
      <c r="H133" s="11">
        <f t="shared" si="88"/>
        <v>0.80512</v>
      </c>
      <c r="I133" s="11">
        <f>(F133-D133)/F133</f>
        <v>0.8051200000000001</v>
      </c>
      <c r="J133" s="11">
        <f t="shared" si="89"/>
        <v>4.1313628899835795</v>
      </c>
      <c r="K133" s="11">
        <f>(F133-D133)/D133</f>
        <v>4.1313628899835795</v>
      </c>
      <c r="L133" s="9"/>
      <c r="M133" s="10">
        <f t="shared" si="90"/>
        <v>0</v>
      </c>
      <c r="N133" s="10">
        <f t="shared" si="91"/>
        <v>0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24" customHeight="1">
      <c r="A134" s="72"/>
      <c r="B134" s="9" t="s">
        <v>16</v>
      </c>
      <c r="C134" s="10">
        <v>18.2</v>
      </c>
      <c r="D134" s="10">
        <f t="shared" si="86"/>
        <v>19.11</v>
      </c>
      <c r="E134" s="10">
        <f t="shared" si="87"/>
        <v>119.04761904761904</v>
      </c>
      <c r="F134" s="10">
        <v>125</v>
      </c>
      <c r="G134" s="11">
        <v>0.05</v>
      </c>
      <c r="H134" s="11">
        <f t="shared" si="88"/>
        <v>0.84712</v>
      </c>
      <c r="I134" s="11">
        <f>(F134-D134)/F134</f>
        <v>0.84712</v>
      </c>
      <c r="J134" s="11">
        <f t="shared" si="89"/>
        <v>5.541077969649398</v>
      </c>
      <c r="K134" s="11">
        <f>(F134-D134)/D134</f>
        <v>5.541077969649399</v>
      </c>
      <c r="L134" s="9"/>
      <c r="M134" s="10">
        <f t="shared" si="90"/>
        <v>0</v>
      </c>
      <c r="N134" s="10">
        <f t="shared" si="91"/>
        <v>0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4" customHeight="1">
      <c r="A135" s="72"/>
      <c r="B135" s="9" t="s">
        <v>17</v>
      </c>
      <c r="C135" s="10">
        <v>17.2</v>
      </c>
      <c r="D135" s="10">
        <f t="shared" si="86"/>
        <v>18.06</v>
      </c>
      <c r="E135" s="10">
        <f t="shared" si="87"/>
        <v>119.04761904761904</v>
      </c>
      <c r="F135" s="10">
        <v>125</v>
      </c>
      <c r="G135" s="11">
        <v>0.05</v>
      </c>
      <c r="H135" s="11">
        <f t="shared" si="88"/>
        <v>0.85552</v>
      </c>
      <c r="I135" s="11">
        <f>(F135-D135)/F135</f>
        <v>0.85552</v>
      </c>
      <c r="J135" s="11">
        <f t="shared" si="89"/>
        <v>5.921373200442967</v>
      </c>
      <c r="K135" s="11">
        <f>(F135-D135)/D135</f>
        <v>5.921373200442968</v>
      </c>
      <c r="L135" s="9"/>
      <c r="M135" s="10">
        <f t="shared" si="90"/>
        <v>0</v>
      </c>
      <c r="N135" s="10">
        <f t="shared" si="91"/>
        <v>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4" customHeight="1">
      <c r="A136" s="72"/>
      <c r="B136" s="53" t="s">
        <v>102</v>
      </c>
      <c r="C136" s="10">
        <v>15.2</v>
      </c>
      <c r="D136" s="10">
        <f t="shared" si="86"/>
        <v>15.959999999999999</v>
      </c>
      <c r="E136" s="10">
        <f t="shared" si="87"/>
        <v>119.04761904761904</v>
      </c>
      <c r="F136" s="10">
        <v>125</v>
      </c>
      <c r="G136" s="55">
        <v>0.05</v>
      </c>
      <c r="H136" s="55">
        <f t="shared" si="88"/>
        <v>0.87232</v>
      </c>
      <c r="I136" s="55"/>
      <c r="J136" s="55">
        <f t="shared" si="89"/>
        <v>6.832080200501252</v>
      </c>
      <c r="K136" s="55"/>
      <c r="L136" s="53"/>
      <c r="M136" s="54">
        <f t="shared" si="90"/>
        <v>0</v>
      </c>
      <c r="N136" s="10">
        <f t="shared" si="91"/>
        <v>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4" customHeight="1">
      <c r="A137" s="73"/>
      <c r="B137" s="53" t="s">
        <v>103</v>
      </c>
      <c r="C137" s="10">
        <v>14.2</v>
      </c>
      <c r="D137" s="10">
        <f t="shared" si="86"/>
        <v>14.91</v>
      </c>
      <c r="E137" s="10">
        <f t="shared" si="87"/>
        <v>119.04761904761904</v>
      </c>
      <c r="F137" s="10">
        <v>125</v>
      </c>
      <c r="G137" s="55">
        <v>0.05</v>
      </c>
      <c r="H137" s="55">
        <f t="shared" si="88"/>
        <v>0.88072</v>
      </c>
      <c r="I137" s="55"/>
      <c r="J137" s="55">
        <f t="shared" si="89"/>
        <v>7.383635144198524</v>
      </c>
      <c r="K137" s="55"/>
      <c r="L137" s="53"/>
      <c r="M137" s="54">
        <f t="shared" si="90"/>
        <v>0</v>
      </c>
      <c r="N137" s="10">
        <f t="shared" si="91"/>
        <v>0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" customHeigh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24" customHeight="1">
      <c r="A139" s="8" t="s">
        <v>68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24" customHeight="1">
      <c r="A140" s="71" t="s">
        <v>69</v>
      </c>
      <c r="B140" s="9" t="s">
        <v>101</v>
      </c>
      <c r="C140" s="10">
        <v>11</v>
      </c>
      <c r="D140" s="10">
        <f aca="true" t="shared" si="92" ref="D140:D145">C140+C140*G140</f>
        <v>13.530000000000001</v>
      </c>
      <c r="E140" s="10">
        <f aca="true" t="shared" si="93" ref="E140:E145">F140/1.23</f>
        <v>23.577235772357724</v>
      </c>
      <c r="F140" s="10">
        <v>29</v>
      </c>
      <c r="G140" s="11">
        <v>0.23</v>
      </c>
      <c r="H140" s="11">
        <f aca="true" t="shared" si="94" ref="H140:I143">(E140-C140)/E140</f>
        <v>0.533448275862069</v>
      </c>
      <c r="I140" s="11">
        <f t="shared" si="94"/>
        <v>0.5334482758620689</v>
      </c>
      <c r="J140" s="11">
        <f aca="true" t="shared" si="95" ref="J140:K143">(E140-C140)/C140</f>
        <v>1.1433850702143387</v>
      </c>
      <c r="K140" s="11">
        <f t="shared" si="95"/>
        <v>1.1433850702143382</v>
      </c>
      <c r="L140" s="9"/>
      <c r="M140" s="10">
        <f aca="true" t="shared" si="96" ref="M140:M145">C140*L140</f>
        <v>0</v>
      </c>
      <c r="N140" s="10">
        <f aca="true" t="shared" si="97" ref="N140:N145">D140*L140</f>
        <v>0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24" customHeight="1">
      <c r="A141" s="72"/>
      <c r="B141" s="9" t="s">
        <v>15</v>
      </c>
      <c r="C141" s="10">
        <v>9</v>
      </c>
      <c r="D141" s="10">
        <f t="shared" si="92"/>
        <v>11.07</v>
      </c>
      <c r="E141" s="10">
        <f t="shared" si="93"/>
        <v>23.577235772357724</v>
      </c>
      <c r="F141" s="10">
        <v>29</v>
      </c>
      <c r="G141" s="11">
        <v>0.23</v>
      </c>
      <c r="H141" s="11">
        <f t="shared" si="94"/>
        <v>0.6182758620689656</v>
      </c>
      <c r="I141" s="11">
        <f t="shared" si="94"/>
        <v>0.6182758620689655</v>
      </c>
      <c r="J141" s="11">
        <f t="shared" si="95"/>
        <v>1.6196928635953027</v>
      </c>
      <c r="K141" s="11">
        <f t="shared" si="95"/>
        <v>1.6196928635953025</v>
      </c>
      <c r="L141" s="9"/>
      <c r="M141" s="10">
        <f t="shared" si="96"/>
        <v>0</v>
      </c>
      <c r="N141" s="10">
        <f t="shared" si="97"/>
        <v>0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24" customHeight="1">
      <c r="A142" s="72"/>
      <c r="B142" s="9" t="s">
        <v>16</v>
      </c>
      <c r="C142" s="10">
        <v>8</v>
      </c>
      <c r="D142" s="10">
        <f t="shared" si="92"/>
        <v>9.84</v>
      </c>
      <c r="E142" s="10">
        <f t="shared" si="93"/>
        <v>23.577235772357724</v>
      </c>
      <c r="F142" s="10">
        <v>29</v>
      </c>
      <c r="G142" s="11">
        <v>0.23</v>
      </c>
      <c r="H142" s="11">
        <f t="shared" si="94"/>
        <v>0.6606896551724138</v>
      </c>
      <c r="I142" s="11">
        <f t="shared" si="94"/>
        <v>0.6606896551724138</v>
      </c>
      <c r="J142" s="11">
        <f t="shared" si="95"/>
        <v>1.9471544715447155</v>
      </c>
      <c r="K142" s="11">
        <f t="shared" si="95"/>
        <v>1.9471544715447155</v>
      </c>
      <c r="L142" s="9"/>
      <c r="M142" s="10">
        <f t="shared" si="96"/>
        <v>0</v>
      </c>
      <c r="N142" s="10">
        <f t="shared" si="97"/>
        <v>0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24" customHeight="1">
      <c r="A143" s="72"/>
      <c r="B143" s="9" t="s">
        <v>17</v>
      </c>
      <c r="C143" s="10">
        <v>7</v>
      </c>
      <c r="D143" s="10">
        <f t="shared" si="92"/>
        <v>8.61</v>
      </c>
      <c r="E143" s="10">
        <f t="shared" si="93"/>
        <v>23.577235772357724</v>
      </c>
      <c r="F143" s="10">
        <v>29</v>
      </c>
      <c r="G143" s="11">
        <v>0.23</v>
      </c>
      <c r="H143" s="11">
        <f t="shared" si="94"/>
        <v>0.7031034482758621</v>
      </c>
      <c r="I143" s="11">
        <f t="shared" si="94"/>
        <v>0.7031034482758621</v>
      </c>
      <c r="J143" s="11">
        <f t="shared" si="95"/>
        <v>2.3681765389082465</v>
      </c>
      <c r="K143" s="11">
        <f t="shared" si="95"/>
        <v>2.3681765389082465</v>
      </c>
      <c r="L143" s="9"/>
      <c r="M143" s="10">
        <f t="shared" si="96"/>
        <v>0</v>
      </c>
      <c r="N143" s="10">
        <f t="shared" si="97"/>
        <v>0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24" customHeight="1">
      <c r="A144" s="72"/>
      <c r="B144" s="53" t="s">
        <v>102</v>
      </c>
      <c r="C144" s="54">
        <v>6.5</v>
      </c>
      <c r="D144" s="10">
        <f t="shared" si="92"/>
        <v>7.995</v>
      </c>
      <c r="E144" s="10">
        <f t="shared" si="93"/>
        <v>23.577235772357724</v>
      </c>
      <c r="F144" s="10">
        <v>29</v>
      </c>
      <c r="G144" s="55">
        <v>0.23</v>
      </c>
      <c r="H144" s="55"/>
      <c r="I144" s="55"/>
      <c r="J144" s="55"/>
      <c r="K144" s="55"/>
      <c r="L144" s="53"/>
      <c r="M144" s="54">
        <f t="shared" si="96"/>
        <v>0</v>
      </c>
      <c r="N144" s="10">
        <f t="shared" si="97"/>
        <v>0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24" customHeight="1">
      <c r="A145" s="73"/>
      <c r="B145" s="53" t="s">
        <v>103</v>
      </c>
      <c r="C145" s="54">
        <v>6</v>
      </c>
      <c r="D145" s="10">
        <f t="shared" si="92"/>
        <v>7.38</v>
      </c>
      <c r="E145" s="10">
        <f t="shared" si="93"/>
        <v>23.577235772357724</v>
      </c>
      <c r="F145" s="10">
        <v>29</v>
      </c>
      <c r="G145" s="55">
        <v>0.23</v>
      </c>
      <c r="H145" s="55"/>
      <c r="I145" s="55"/>
      <c r="J145" s="55"/>
      <c r="K145" s="55"/>
      <c r="L145" s="53"/>
      <c r="M145" s="54">
        <f t="shared" si="96"/>
        <v>0</v>
      </c>
      <c r="N145" s="10">
        <f t="shared" si="97"/>
        <v>0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24" customHeight="1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24" customHeight="1">
      <c r="A147" s="71" t="s">
        <v>70</v>
      </c>
      <c r="B147" s="9" t="s">
        <v>101</v>
      </c>
      <c r="C147" s="10">
        <v>11</v>
      </c>
      <c r="D147" s="10">
        <f aca="true" t="shared" si="98" ref="D147:D152">C147+C147*G147</f>
        <v>13.530000000000001</v>
      </c>
      <c r="E147" s="10">
        <f aca="true" t="shared" si="99" ref="E147:E152">F147/1.23</f>
        <v>25.203252032520325</v>
      </c>
      <c r="F147" s="10">
        <v>31</v>
      </c>
      <c r="G147" s="11">
        <v>0.23</v>
      </c>
      <c r="H147" s="11">
        <f aca="true" t="shared" si="100" ref="H147:I150">(E147-C147)/E147</f>
        <v>0.5635483870967742</v>
      </c>
      <c r="I147" s="11">
        <f t="shared" si="100"/>
        <v>0.5635483870967741</v>
      </c>
      <c r="J147" s="11">
        <f aca="true" t="shared" si="101" ref="J147:K150">(E147-C147)/C147</f>
        <v>1.2912047302291205</v>
      </c>
      <c r="K147" s="11">
        <f t="shared" si="101"/>
        <v>1.2912047302291203</v>
      </c>
      <c r="L147" s="9"/>
      <c r="M147" s="10">
        <f aca="true" t="shared" si="102" ref="M147:M152">C147*L147</f>
        <v>0</v>
      </c>
      <c r="N147" s="10">
        <f aca="true" t="shared" si="103" ref="N147:N152">D147*L147</f>
        <v>0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24" customHeight="1">
      <c r="A148" s="72"/>
      <c r="B148" s="9" t="s">
        <v>15</v>
      </c>
      <c r="C148" s="10">
        <v>9</v>
      </c>
      <c r="D148" s="10">
        <f t="shared" si="98"/>
        <v>11.07</v>
      </c>
      <c r="E148" s="10">
        <f t="shared" si="99"/>
        <v>25.203252032520325</v>
      </c>
      <c r="F148" s="10">
        <v>31</v>
      </c>
      <c r="G148" s="11">
        <v>0.23</v>
      </c>
      <c r="H148" s="11">
        <f t="shared" si="100"/>
        <v>0.6429032258064517</v>
      </c>
      <c r="I148" s="11">
        <f t="shared" si="100"/>
        <v>0.6429032258064517</v>
      </c>
      <c r="J148" s="11">
        <f t="shared" si="101"/>
        <v>1.8003613369467029</v>
      </c>
      <c r="K148" s="11">
        <f t="shared" si="101"/>
        <v>1.8003613369467026</v>
      </c>
      <c r="L148" s="9"/>
      <c r="M148" s="10">
        <f t="shared" si="102"/>
        <v>0</v>
      </c>
      <c r="N148" s="10">
        <f t="shared" si="103"/>
        <v>0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" customHeight="1">
      <c r="A149" s="72"/>
      <c r="B149" s="9" t="s">
        <v>16</v>
      </c>
      <c r="C149" s="10">
        <v>8</v>
      </c>
      <c r="D149" s="10">
        <f t="shared" si="98"/>
        <v>9.84</v>
      </c>
      <c r="E149" s="10">
        <f t="shared" si="99"/>
        <v>25.203252032520325</v>
      </c>
      <c r="F149" s="10">
        <v>31</v>
      </c>
      <c r="G149" s="11">
        <v>0.23</v>
      </c>
      <c r="H149" s="11">
        <f t="shared" si="100"/>
        <v>0.6825806451612904</v>
      </c>
      <c r="I149" s="11">
        <f t="shared" si="100"/>
        <v>0.6825806451612904</v>
      </c>
      <c r="J149" s="11">
        <f t="shared" si="101"/>
        <v>2.1504065040650406</v>
      </c>
      <c r="K149" s="11">
        <f t="shared" si="101"/>
        <v>2.1504065040650406</v>
      </c>
      <c r="L149" s="9"/>
      <c r="M149" s="10">
        <f t="shared" si="102"/>
        <v>0</v>
      </c>
      <c r="N149" s="10">
        <f t="shared" si="103"/>
        <v>0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" customHeight="1">
      <c r="A150" s="72"/>
      <c r="B150" s="9" t="s">
        <v>17</v>
      </c>
      <c r="C150" s="10">
        <v>7</v>
      </c>
      <c r="D150" s="10">
        <f t="shared" si="98"/>
        <v>8.61</v>
      </c>
      <c r="E150" s="10">
        <f t="shared" si="99"/>
        <v>25.203252032520325</v>
      </c>
      <c r="F150" s="10">
        <v>31</v>
      </c>
      <c r="G150" s="11">
        <v>0.23</v>
      </c>
      <c r="H150" s="11">
        <f t="shared" si="100"/>
        <v>0.7222580645161291</v>
      </c>
      <c r="I150" s="11">
        <f t="shared" si="100"/>
        <v>0.7222580645161291</v>
      </c>
      <c r="J150" s="11">
        <f t="shared" si="101"/>
        <v>2.6004645760743323</v>
      </c>
      <c r="K150" s="11">
        <f t="shared" si="101"/>
        <v>2.6004645760743323</v>
      </c>
      <c r="L150" s="9"/>
      <c r="M150" s="10">
        <f t="shared" si="102"/>
        <v>0</v>
      </c>
      <c r="N150" s="10">
        <f t="shared" si="103"/>
        <v>0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24" customHeight="1">
      <c r="A151" s="72"/>
      <c r="B151" s="53" t="s">
        <v>102</v>
      </c>
      <c r="C151" s="54">
        <v>6.5</v>
      </c>
      <c r="D151" s="10">
        <f t="shared" si="98"/>
        <v>7.995</v>
      </c>
      <c r="E151" s="10">
        <f t="shared" si="99"/>
        <v>25.203252032520325</v>
      </c>
      <c r="F151" s="10">
        <v>31</v>
      </c>
      <c r="G151" s="55">
        <v>0.23</v>
      </c>
      <c r="H151" s="55"/>
      <c r="I151" s="55"/>
      <c r="J151" s="55"/>
      <c r="K151" s="55"/>
      <c r="L151" s="53"/>
      <c r="M151" s="54">
        <f t="shared" si="102"/>
        <v>0</v>
      </c>
      <c r="N151" s="10">
        <f t="shared" si="103"/>
        <v>0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24" customHeight="1">
      <c r="A152" s="73"/>
      <c r="B152" s="53" t="s">
        <v>103</v>
      </c>
      <c r="C152" s="54">
        <v>6</v>
      </c>
      <c r="D152" s="10">
        <f t="shared" si="98"/>
        <v>7.38</v>
      </c>
      <c r="E152" s="10">
        <f t="shared" si="99"/>
        <v>25.203252032520325</v>
      </c>
      <c r="F152" s="10">
        <v>31</v>
      </c>
      <c r="G152" s="55">
        <v>0.23</v>
      </c>
      <c r="H152" s="55"/>
      <c r="I152" s="55"/>
      <c r="J152" s="55"/>
      <c r="K152" s="55"/>
      <c r="L152" s="53"/>
      <c r="M152" s="54">
        <f t="shared" si="102"/>
        <v>0</v>
      </c>
      <c r="N152" s="10">
        <f t="shared" si="103"/>
        <v>0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24" customHeight="1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24" customHeight="1">
      <c r="A154" s="71" t="s">
        <v>71</v>
      </c>
      <c r="B154" s="9" t="s">
        <v>101</v>
      </c>
      <c r="C154" s="10">
        <v>12</v>
      </c>
      <c r="D154" s="10">
        <f aca="true" t="shared" si="104" ref="D154:D159">C154+C154*G154</f>
        <v>14.76</v>
      </c>
      <c r="E154" s="10">
        <f aca="true" t="shared" si="105" ref="E154:E159">F154/1.23</f>
        <v>26.422764227642276</v>
      </c>
      <c r="F154" s="10">
        <v>32.5</v>
      </c>
      <c r="G154" s="11">
        <v>0.23</v>
      </c>
      <c r="H154" s="11">
        <f aca="true" t="shared" si="106" ref="H154:I157">(E154-C154)/E154</f>
        <v>0.5458461538461539</v>
      </c>
      <c r="I154" s="11">
        <f t="shared" si="106"/>
        <v>0.5458461538461539</v>
      </c>
      <c r="J154" s="11">
        <f aca="true" t="shared" si="107" ref="J154:K157">(E154-C154)/C154</f>
        <v>1.2018970189701896</v>
      </c>
      <c r="K154" s="11">
        <f t="shared" si="107"/>
        <v>1.2018970189701899</v>
      </c>
      <c r="L154" s="9"/>
      <c r="M154" s="10">
        <f aca="true" t="shared" si="108" ref="M154:M159">C154*L154</f>
        <v>0</v>
      </c>
      <c r="N154" s="10">
        <f aca="true" t="shared" si="109" ref="N154:N159">D154*L154</f>
        <v>0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24" customHeight="1">
      <c r="A155" s="72"/>
      <c r="B155" s="9" t="s">
        <v>15</v>
      </c>
      <c r="C155" s="10">
        <v>10</v>
      </c>
      <c r="D155" s="10">
        <f t="shared" si="104"/>
        <v>12.3</v>
      </c>
      <c r="E155" s="10">
        <f t="shared" si="105"/>
        <v>26.422764227642276</v>
      </c>
      <c r="F155" s="10">
        <v>32.5</v>
      </c>
      <c r="G155" s="11">
        <v>0.23</v>
      </c>
      <c r="H155" s="11">
        <f t="shared" si="106"/>
        <v>0.6215384615384615</v>
      </c>
      <c r="I155" s="11">
        <f t="shared" si="106"/>
        <v>0.6215384615384615</v>
      </c>
      <c r="J155" s="11">
        <f t="shared" si="107"/>
        <v>1.6422764227642275</v>
      </c>
      <c r="K155" s="11">
        <f t="shared" si="107"/>
        <v>1.6422764227642275</v>
      </c>
      <c r="L155" s="9"/>
      <c r="M155" s="10">
        <f t="shared" si="108"/>
        <v>0</v>
      </c>
      <c r="N155" s="10">
        <f t="shared" si="109"/>
        <v>0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24" customHeight="1">
      <c r="A156" s="72"/>
      <c r="B156" s="9" t="s">
        <v>16</v>
      </c>
      <c r="C156" s="10">
        <v>9</v>
      </c>
      <c r="D156" s="10">
        <f t="shared" si="104"/>
        <v>11.07</v>
      </c>
      <c r="E156" s="10">
        <f t="shared" si="105"/>
        <v>26.422764227642276</v>
      </c>
      <c r="F156" s="10">
        <v>32.5</v>
      </c>
      <c r="G156" s="11">
        <v>0.23</v>
      </c>
      <c r="H156" s="11">
        <f t="shared" si="106"/>
        <v>0.6593846153846153</v>
      </c>
      <c r="I156" s="11">
        <f t="shared" si="106"/>
        <v>0.6593846153846153</v>
      </c>
      <c r="J156" s="11">
        <f t="shared" si="107"/>
        <v>1.9358626919602528</v>
      </c>
      <c r="K156" s="11">
        <f t="shared" si="107"/>
        <v>1.9358626919602528</v>
      </c>
      <c r="L156" s="9"/>
      <c r="M156" s="10">
        <f t="shared" si="108"/>
        <v>0</v>
      </c>
      <c r="N156" s="10">
        <f t="shared" si="109"/>
        <v>0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24" customHeight="1">
      <c r="A157" s="72"/>
      <c r="B157" s="9" t="s">
        <v>17</v>
      </c>
      <c r="C157" s="10">
        <v>8</v>
      </c>
      <c r="D157" s="10">
        <f t="shared" si="104"/>
        <v>9.84</v>
      </c>
      <c r="E157" s="10">
        <f t="shared" si="105"/>
        <v>26.422764227642276</v>
      </c>
      <c r="F157" s="10">
        <v>32.5</v>
      </c>
      <c r="G157" s="11">
        <v>0.23</v>
      </c>
      <c r="H157" s="11">
        <f t="shared" si="106"/>
        <v>0.6972307692307692</v>
      </c>
      <c r="I157" s="11">
        <f t="shared" si="106"/>
        <v>0.6972307692307692</v>
      </c>
      <c r="J157" s="11">
        <f t="shared" si="107"/>
        <v>2.3028455284552845</v>
      </c>
      <c r="K157" s="11">
        <f t="shared" si="107"/>
        <v>2.3028455284552845</v>
      </c>
      <c r="L157" s="9"/>
      <c r="M157" s="10">
        <f t="shared" si="108"/>
        <v>0</v>
      </c>
      <c r="N157" s="10">
        <f t="shared" si="109"/>
        <v>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24" customHeight="1">
      <c r="A158" s="72"/>
      <c r="B158" s="53" t="s">
        <v>102</v>
      </c>
      <c r="C158" s="54">
        <v>7.5</v>
      </c>
      <c r="D158" s="10">
        <f t="shared" si="104"/>
        <v>9.225</v>
      </c>
      <c r="E158" s="10">
        <f t="shared" si="105"/>
        <v>26.422764227642276</v>
      </c>
      <c r="F158" s="10">
        <v>32.5</v>
      </c>
      <c r="G158" s="55">
        <v>0.23</v>
      </c>
      <c r="H158" s="55"/>
      <c r="I158" s="55"/>
      <c r="J158" s="55"/>
      <c r="K158" s="55"/>
      <c r="L158" s="53"/>
      <c r="M158" s="54">
        <f t="shared" si="108"/>
        <v>0</v>
      </c>
      <c r="N158" s="10">
        <f t="shared" si="109"/>
        <v>0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24" customHeight="1">
      <c r="A159" s="73"/>
      <c r="B159" s="53" t="s">
        <v>103</v>
      </c>
      <c r="C159" s="54">
        <v>7</v>
      </c>
      <c r="D159" s="10">
        <f t="shared" si="104"/>
        <v>8.61</v>
      </c>
      <c r="E159" s="10">
        <f t="shared" si="105"/>
        <v>26.422764227642276</v>
      </c>
      <c r="F159" s="10">
        <v>32.5</v>
      </c>
      <c r="G159" s="55">
        <v>0.23</v>
      </c>
      <c r="H159" s="55"/>
      <c r="I159" s="55"/>
      <c r="J159" s="55"/>
      <c r="K159" s="55"/>
      <c r="L159" s="53"/>
      <c r="M159" s="54">
        <f t="shared" si="108"/>
        <v>0</v>
      </c>
      <c r="N159" s="10">
        <f t="shared" si="109"/>
        <v>0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24" customHeight="1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24" customHeight="1">
      <c r="A161" s="8" t="s">
        <v>20</v>
      </c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24" customHeight="1">
      <c r="A162" s="71" t="s">
        <v>21</v>
      </c>
      <c r="B162" s="9" t="s">
        <v>101</v>
      </c>
      <c r="C162" s="10">
        <v>5</v>
      </c>
      <c r="D162" s="10">
        <f aca="true" t="shared" si="110" ref="D162:D167">C162+C162*G162</f>
        <v>5</v>
      </c>
      <c r="E162" s="10">
        <f aca="true" t="shared" si="111" ref="E162:E167">F162-F162*G162</f>
        <v>8.19</v>
      </c>
      <c r="F162" s="10">
        <v>8.19</v>
      </c>
      <c r="G162" s="11">
        <v>0</v>
      </c>
      <c r="H162" s="11">
        <f aca="true" t="shared" si="112" ref="H162:I165">(E162-C162)/E162</f>
        <v>0.38949938949938945</v>
      </c>
      <c r="I162" s="11">
        <f t="shared" si="112"/>
        <v>0.38949938949938945</v>
      </c>
      <c r="J162" s="11">
        <f aca="true" t="shared" si="113" ref="J162:K165">(E162-C162)/C162</f>
        <v>0.6379999999999999</v>
      </c>
      <c r="K162" s="11">
        <f t="shared" si="113"/>
        <v>0.6379999999999999</v>
      </c>
      <c r="L162" s="9"/>
      <c r="M162" s="10">
        <f aca="true" t="shared" si="114" ref="M162:M167">C162*L162</f>
        <v>0</v>
      </c>
      <c r="N162" s="10">
        <f aca="true" t="shared" si="115" ref="N162:N167">D162*L162</f>
        <v>0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24" customHeight="1">
      <c r="A163" s="72"/>
      <c r="B163" s="9" t="s">
        <v>15</v>
      </c>
      <c r="C163" s="10">
        <v>4</v>
      </c>
      <c r="D163" s="10">
        <f t="shared" si="110"/>
        <v>4</v>
      </c>
      <c r="E163" s="10">
        <f t="shared" si="111"/>
        <v>8.19</v>
      </c>
      <c r="F163" s="10">
        <v>8.19</v>
      </c>
      <c r="G163" s="11">
        <v>0</v>
      </c>
      <c r="H163" s="11">
        <f t="shared" si="112"/>
        <v>0.5115995115995116</v>
      </c>
      <c r="I163" s="11">
        <f t="shared" si="112"/>
        <v>0.5115995115995116</v>
      </c>
      <c r="J163" s="11">
        <f t="shared" si="113"/>
        <v>1.0474999999999999</v>
      </c>
      <c r="K163" s="11">
        <f t="shared" si="113"/>
        <v>1.0474999999999999</v>
      </c>
      <c r="L163" s="9"/>
      <c r="M163" s="10">
        <f t="shared" si="114"/>
        <v>0</v>
      </c>
      <c r="N163" s="10">
        <f t="shared" si="115"/>
        <v>0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24" customHeight="1">
      <c r="A164" s="72"/>
      <c r="B164" s="9" t="s">
        <v>16</v>
      </c>
      <c r="C164" s="10">
        <v>3</v>
      </c>
      <c r="D164" s="10">
        <f t="shared" si="110"/>
        <v>3</v>
      </c>
      <c r="E164" s="10">
        <f t="shared" si="111"/>
        <v>8.19</v>
      </c>
      <c r="F164" s="10">
        <v>8.19</v>
      </c>
      <c r="G164" s="11">
        <v>0</v>
      </c>
      <c r="H164" s="11">
        <f t="shared" si="112"/>
        <v>0.6336996336996337</v>
      </c>
      <c r="I164" s="11">
        <f t="shared" si="112"/>
        <v>0.6336996336996337</v>
      </c>
      <c r="J164" s="11">
        <f t="shared" si="113"/>
        <v>1.7299999999999998</v>
      </c>
      <c r="K164" s="11">
        <f t="shared" si="113"/>
        <v>1.7299999999999998</v>
      </c>
      <c r="L164" s="9"/>
      <c r="M164" s="10">
        <f t="shared" si="114"/>
        <v>0</v>
      </c>
      <c r="N164" s="10">
        <f t="shared" si="115"/>
        <v>0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24" customHeight="1">
      <c r="A165" s="72"/>
      <c r="B165" s="9" t="s">
        <v>17</v>
      </c>
      <c r="C165" s="10">
        <v>2</v>
      </c>
      <c r="D165" s="10">
        <f t="shared" si="110"/>
        <v>2</v>
      </c>
      <c r="E165" s="10">
        <f t="shared" si="111"/>
        <v>8.19</v>
      </c>
      <c r="F165" s="10">
        <v>8.19</v>
      </c>
      <c r="G165" s="11">
        <v>0</v>
      </c>
      <c r="H165" s="11">
        <f t="shared" si="112"/>
        <v>0.7557997557997558</v>
      </c>
      <c r="I165" s="11">
        <f t="shared" si="112"/>
        <v>0.7557997557997558</v>
      </c>
      <c r="J165" s="11">
        <f t="shared" si="113"/>
        <v>3.0949999999999998</v>
      </c>
      <c r="K165" s="11">
        <f t="shared" si="113"/>
        <v>3.0949999999999998</v>
      </c>
      <c r="L165" s="9"/>
      <c r="M165" s="10">
        <f t="shared" si="114"/>
        <v>0</v>
      </c>
      <c r="N165" s="10">
        <f t="shared" si="115"/>
        <v>0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24" customHeight="1">
      <c r="A166" s="72"/>
      <c r="B166" s="53" t="s">
        <v>102</v>
      </c>
      <c r="C166" s="54">
        <v>1.8</v>
      </c>
      <c r="D166" s="10">
        <f t="shared" si="110"/>
        <v>1.8</v>
      </c>
      <c r="E166" s="10">
        <f t="shared" si="111"/>
        <v>8.19</v>
      </c>
      <c r="F166" s="10">
        <v>8.19</v>
      </c>
      <c r="G166" s="11">
        <v>0</v>
      </c>
      <c r="H166" s="55"/>
      <c r="I166" s="55"/>
      <c r="J166" s="55"/>
      <c r="K166" s="55"/>
      <c r="L166" s="53"/>
      <c r="M166" s="54">
        <f t="shared" si="114"/>
        <v>0</v>
      </c>
      <c r="N166" s="10">
        <f t="shared" si="115"/>
        <v>0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24" customHeight="1">
      <c r="A167" s="73"/>
      <c r="B167" s="53" t="s">
        <v>103</v>
      </c>
      <c r="C167" s="54">
        <v>1.6</v>
      </c>
      <c r="D167" s="10">
        <f t="shared" si="110"/>
        <v>1.6</v>
      </c>
      <c r="E167" s="10">
        <f t="shared" si="111"/>
        <v>8.19</v>
      </c>
      <c r="F167" s="10">
        <v>8.19</v>
      </c>
      <c r="G167" s="11">
        <v>0</v>
      </c>
      <c r="H167" s="55"/>
      <c r="I167" s="55"/>
      <c r="J167" s="55"/>
      <c r="K167" s="55"/>
      <c r="L167" s="53"/>
      <c r="M167" s="54">
        <f t="shared" si="114"/>
        <v>0</v>
      </c>
      <c r="N167" s="10">
        <f t="shared" si="115"/>
        <v>0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24" customHeight="1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24" customHeight="1">
      <c r="A169" s="71" t="s">
        <v>130</v>
      </c>
      <c r="B169" s="9" t="s">
        <v>101</v>
      </c>
      <c r="C169" s="10">
        <v>5</v>
      </c>
      <c r="D169" s="10">
        <f aca="true" t="shared" si="116" ref="D169:D174">C169+C169*G169</f>
        <v>6.15</v>
      </c>
      <c r="E169" s="10">
        <f aca="true" t="shared" si="117" ref="E169:E174">F169/1.23</f>
        <v>6.658536585365853</v>
      </c>
      <c r="F169" s="10">
        <v>8.19</v>
      </c>
      <c r="G169" s="11">
        <v>0.23</v>
      </c>
      <c r="H169" s="11">
        <f aca="true" t="shared" si="118" ref="H169:I172">(E169-C169)/E169</f>
        <v>0.24908424908424906</v>
      </c>
      <c r="I169" s="11">
        <f t="shared" si="118"/>
        <v>0.249084249084249</v>
      </c>
      <c r="J169" s="11">
        <f aca="true" t="shared" si="119" ref="J169:K172">(E169-C169)/C169</f>
        <v>0.3317073170731707</v>
      </c>
      <c r="K169" s="11">
        <f t="shared" si="119"/>
        <v>0.3317073170731706</v>
      </c>
      <c r="L169" s="9"/>
      <c r="M169" s="10">
        <f aca="true" t="shared" si="120" ref="M169:M174">C169*L169</f>
        <v>0</v>
      </c>
      <c r="N169" s="10">
        <f aca="true" t="shared" si="121" ref="N169:N174">D169*L169</f>
        <v>0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24" customHeight="1">
      <c r="A170" s="72"/>
      <c r="B170" s="9" t="s">
        <v>15</v>
      </c>
      <c r="C170" s="10">
        <v>4</v>
      </c>
      <c r="D170" s="10">
        <f t="shared" si="116"/>
        <v>4.92</v>
      </c>
      <c r="E170" s="10">
        <f t="shared" si="117"/>
        <v>6.658536585365853</v>
      </c>
      <c r="F170" s="10">
        <v>8.19</v>
      </c>
      <c r="G170" s="11">
        <v>0.23</v>
      </c>
      <c r="H170" s="11">
        <f t="shared" si="118"/>
        <v>0.39926739926739924</v>
      </c>
      <c r="I170" s="11">
        <f t="shared" si="118"/>
        <v>0.39926739926739924</v>
      </c>
      <c r="J170" s="11">
        <f t="shared" si="119"/>
        <v>0.6646341463414633</v>
      </c>
      <c r="K170" s="11">
        <f t="shared" si="119"/>
        <v>0.6646341463414633</v>
      </c>
      <c r="L170" s="9"/>
      <c r="M170" s="10">
        <f t="shared" si="120"/>
        <v>0</v>
      </c>
      <c r="N170" s="10">
        <f t="shared" si="121"/>
        <v>0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24" customHeight="1">
      <c r="A171" s="72"/>
      <c r="B171" s="9" t="s">
        <v>16</v>
      </c>
      <c r="C171" s="10">
        <v>3</v>
      </c>
      <c r="D171" s="10">
        <f t="shared" si="116"/>
        <v>3.69</v>
      </c>
      <c r="E171" s="10">
        <f t="shared" si="117"/>
        <v>6.658536585365853</v>
      </c>
      <c r="F171" s="10">
        <v>8.19</v>
      </c>
      <c r="G171" s="11">
        <v>0.23</v>
      </c>
      <c r="H171" s="11">
        <f t="shared" si="118"/>
        <v>0.5494505494505494</v>
      </c>
      <c r="I171" s="11">
        <f t="shared" si="118"/>
        <v>0.5494505494505495</v>
      </c>
      <c r="J171" s="11">
        <f t="shared" si="119"/>
        <v>1.2195121951219512</v>
      </c>
      <c r="K171" s="11">
        <f t="shared" si="119"/>
        <v>1.2195121951219512</v>
      </c>
      <c r="L171" s="9"/>
      <c r="M171" s="10">
        <f t="shared" si="120"/>
        <v>0</v>
      </c>
      <c r="N171" s="10">
        <f t="shared" si="121"/>
        <v>0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24" customHeight="1">
      <c r="A172" s="72"/>
      <c r="B172" s="9" t="s">
        <v>17</v>
      </c>
      <c r="C172" s="10">
        <v>2</v>
      </c>
      <c r="D172" s="10">
        <f t="shared" si="116"/>
        <v>2.46</v>
      </c>
      <c r="E172" s="10">
        <f t="shared" si="117"/>
        <v>6.658536585365853</v>
      </c>
      <c r="F172" s="10">
        <v>8.19</v>
      </c>
      <c r="G172" s="11">
        <v>0.23</v>
      </c>
      <c r="H172" s="11">
        <f t="shared" si="118"/>
        <v>0.6996336996336996</v>
      </c>
      <c r="I172" s="11">
        <f t="shared" si="118"/>
        <v>0.6996336996336996</v>
      </c>
      <c r="J172" s="11">
        <f t="shared" si="119"/>
        <v>2.3292682926829267</v>
      </c>
      <c r="K172" s="11">
        <f t="shared" si="119"/>
        <v>2.3292682926829267</v>
      </c>
      <c r="L172" s="9"/>
      <c r="M172" s="10">
        <f t="shared" si="120"/>
        <v>0</v>
      </c>
      <c r="N172" s="10">
        <f t="shared" si="121"/>
        <v>0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24" customHeight="1">
      <c r="A173" s="72"/>
      <c r="B173" s="53" t="s">
        <v>102</v>
      </c>
      <c r="C173" s="54">
        <v>1.8</v>
      </c>
      <c r="D173" s="10">
        <f t="shared" si="116"/>
        <v>2.214</v>
      </c>
      <c r="E173" s="10">
        <f t="shared" si="117"/>
        <v>6.658536585365853</v>
      </c>
      <c r="F173" s="10">
        <v>8.19</v>
      </c>
      <c r="G173" s="11">
        <v>0.23</v>
      </c>
      <c r="H173" s="55"/>
      <c r="I173" s="55"/>
      <c r="J173" s="55"/>
      <c r="K173" s="55"/>
      <c r="L173" s="53"/>
      <c r="M173" s="10">
        <f t="shared" si="120"/>
        <v>0</v>
      </c>
      <c r="N173" s="10">
        <f t="shared" si="121"/>
        <v>0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24" customHeight="1">
      <c r="A174" s="73"/>
      <c r="B174" s="53" t="s">
        <v>103</v>
      </c>
      <c r="C174" s="54">
        <v>1.6</v>
      </c>
      <c r="D174" s="10">
        <f t="shared" si="116"/>
        <v>1.9680000000000002</v>
      </c>
      <c r="E174" s="10">
        <f t="shared" si="117"/>
        <v>6.658536585365853</v>
      </c>
      <c r="F174" s="10">
        <v>8.19</v>
      </c>
      <c r="G174" s="11">
        <v>0.23</v>
      </c>
      <c r="H174" s="55"/>
      <c r="I174" s="55"/>
      <c r="J174" s="55"/>
      <c r="K174" s="55"/>
      <c r="L174" s="53"/>
      <c r="M174" s="10">
        <f t="shared" si="120"/>
        <v>0</v>
      </c>
      <c r="N174" s="10">
        <f t="shared" si="121"/>
        <v>0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24" customHeight="1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24" customHeight="1">
      <c r="A176" s="71" t="s">
        <v>131</v>
      </c>
      <c r="B176" s="9" t="s">
        <v>101</v>
      </c>
      <c r="C176" s="10">
        <v>5</v>
      </c>
      <c r="D176" s="10">
        <f aca="true" t="shared" si="122" ref="D176:D181">C176+C176*G176</f>
        <v>6.15</v>
      </c>
      <c r="E176" s="10">
        <f aca="true" t="shared" si="123" ref="E176:E181">F176/1.23</f>
        <v>6.658536585365853</v>
      </c>
      <c r="F176" s="10">
        <v>8.19</v>
      </c>
      <c r="G176" s="11">
        <v>0.23</v>
      </c>
      <c r="H176" s="11">
        <f aca="true" t="shared" si="124" ref="H176:I179">(E176-C176)/E176</f>
        <v>0.24908424908424906</v>
      </c>
      <c r="I176" s="11">
        <f t="shared" si="124"/>
        <v>0.249084249084249</v>
      </c>
      <c r="J176" s="11">
        <f aca="true" t="shared" si="125" ref="J176:K179">(E176-C176)/C176</f>
        <v>0.3317073170731707</v>
      </c>
      <c r="K176" s="11">
        <f t="shared" si="125"/>
        <v>0.3317073170731706</v>
      </c>
      <c r="L176" s="9"/>
      <c r="M176" s="10">
        <f aca="true" t="shared" si="126" ref="M176:M181">C176*L176</f>
        <v>0</v>
      </c>
      <c r="N176" s="10">
        <f aca="true" t="shared" si="127" ref="N176:N181">D176*L176</f>
        <v>0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24" customHeight="1">
      <c r="A177" s="72"/>
      <c r="B177" s="9" t="s">
        <v>15</v>
      </c>
      <c r="C177" s="10">
        <v>4</v>
      </c>
      <c r="D177" s="10">
        <f t="shared" si="122"/>
        <v>4.92</v>
      </c>
      <c r="E177" s="10">
        <f t="shared" si="123"/>
        <v>6.658536585365853</v>
      </c>
      <c r="F177" s="10">
        <v>8.19</v>
      </c>
      <c r="G177" s="11">
        <v>0.23</v>
      </c>
      <c r="H177" s="11">
        <f t="shared" si="124"/>
        <v>0.39926739926739924</v>
      </c>
      <c r="I177" s="11">
        <f t="shared" si="124"/>
        <v>0.39926739926739924</v>
      </c>
      <c r="J177" s="11">
        <f t="shared" si="125"/>
        <v>0.6646341463414633</v>
      </c>
      <c r="K177" s="11">
        <f t="shared" si="125"/>
        <v>0.6646341463414633</v>
      </c>
      <c r="L177" s="9"/>
      <c r="M177" s="10">
        <f t="shared" si="126"/>
        <v>0</v>
      </c>
      <c r="N177" s="10">
        <f t="shared" si="127"/>
        <v>0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24" customHeight="1">
      <c r="A178" s="72"/>
      <c r="B178" s="9" t="s">
        <v>16</v>
      </c>
      <c r="C178" s="10">
        <v>3</v>
      </c>
      <c r="D178" s="10">
        <f t="shared" si="122"/>
        <v>3.69</v>
      </c>
      <c r="E178" s="10">
        <f t="shared" si="123"/>
        <v>6.658536585365853</v>
      </c>
      <c r="F178" s="10">
        <v>8.19</v>
      </c>
      <c r="G178" s="11">
        <v>0.23</v>
      </c>
      <c r="H178" s="11">
        <f t="shared" si="124"/>
        <v>0.5494505494505494</v>
      </c>
      <c r="I178" s="11">
        <f t="shared" si="124"/>
        <v>0.5494505494505495</v>
      </c>
      <c r="J178" s="11">
        <f t="shared" si="125"/>
        <v>1.2195121951219512</v>
      </c>
      <c r="K178" s="11">
        <f t="shared" si="125"/>
        <v>1.2195121951219512</v>
      </c>
      <c r="L178" s="9"/>
      <c r="M178" s="10">
        <f t="shared" si="126"/>
        <v>0</v>
      </c>
      <c r="N178" s="10">
        <f t="shared" si="127"/>
        <v>0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24" customHeight="1">
      <c r="A179" s="72"/>
      <c r="B179" s="9" t="s">
        <v>17</v>
      </c>
      <c r="C179" s="10">
        <v>2</v>
      </c>
      <c r="D179" s="10">
        <f t="shared" si="122"/>
        <v>2.46</v>
      </c>
      <c r="E179" s="10">
        <f t="shared" si="123"/>
        <v>6.658536585365853</v>
      </c>
      <c r="F179" s="10">
        <v>8.19</v>
      </c>
      <c r="G179" s="11">
        <v>0.23</v>
      </c>
      <c r="H179" s="11">
        <f t="shared" si="124"/>
        <v>0.6996336996336996</v>
      </c>
      <c r="I179" s="11">
        <f t="shared" si="124"/>
        <v>0.6996336996336996</v>
      </c>
      <c r="J179" s="11">
        <f t="shared" si="125"/>
        <v>2.3292682926829267</v>
      </c>
      <c r="K179" s="11">
        <f t="shared" si="125"/>
        <v>2.3292682926829267</v>
      </c>
      <c r="L179" s="9"/>
      <c r="M179" s="10">
        <f t="shared" si="126"/>
        <v>0</v>
      </c>
      <c r="N179" s="10">
        <f t="shared" si="127"/>
        <v>0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" customHeight="1">
      <c r="A180" s="72"/>
      <c r="B180" s="53" t="s">
        <v>102</v>
      </c>
      <c r="C180" s="54">
        <v>1.8</v>
      </c>
      <c r="D180" s="10">
        <f t="shared" si="122"/>
        <v>2.214</v>
      </c>
      <c r="E180" s="10">
        <f t="shared" si="123"/>
        <v>6.658536585365853</v>
      </c>
      <c r="F180" s="10">
        <v>8.19</v>
      </c>
      <c r="G180" s="11">
        <v>0.23</v>
      </c>
      <c r="H180" s="55"/>
      <c r="I180" s="55"/>
      <c r="J180" s="55"/>
      <c r="K180" s="55"/>
      <c r="L180" s="53"/>
      <c r="M180" s="10">
        <f t="shared" si="126"/>
        <v>0</v>
      </c>
      <c r="N180" s="10">
        <f t="shared" si="127"/>
        <v>0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24" customHeight="1">
      <c r="A181" s="73"/>
      <c r="B181" s="53" t="s">
        <v>103</v>
      </c>
      <c r="C181" s="54">
        <v>1.6</v>
      </c>
      <c r="D181" s="10">
        <f t="shared" si="122"/>
        <v>1.9680000000000002</v>
      </c>
      <c r="E181" s="10">
        <f t="shared" si="123"/>
        <v>6.658536585365853</v>
      </c>
      <c r="F181" s="10">
        <v>8.19</v>
      </c>
      <c r="G181" s="11">
        <v>0.23</v>
      </c>
      <c r="H181" s="55"/>
      <c r="I181" s="55"/>
      <c r="J181" s="55"/>
      <c r="K181" s="55"/>
      <c r="L181" s="53"/>
      <c r="M181" s="10">
        <f t="shared" si="126"/>
        <v>0</v>
      </c>
      <c r="N181" s="10">
        <f t="shared" si="127"/>
        <v>0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24" customHeight="1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24" customHeight="1">
      <c r="A183" s="8" t="s">
        <v>132</v>
      </c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24" customHeight="1">
      <c r="A184" s="71" t="s">
        <v>22</v>
      </c>
      <c r="B184" s="9" t="s">
        <v>101</v>
      </c>
      <c r="C184" s="10">
        <v>10</v>
      </c>
      <c r="D184" s="10">
        <f aca="true" t="shared" si="128" ref="D184:D189">C184+C184*G184</f>
        <v>10</v>
      </c>
      <c r="E184" s="10">
        <f aca="true" t="shared" si="129" ref="E184:E189">F184-F184*G184</f>
        <v>46</v>
      </c>
      <c r="F184" s="10">
        <v>46</v>
      </c>
      <c r="G184" s="11">
        <v>0</v>
      </c>
      <c r="H184" s="11">
        <f aca="true" t="shared" si="130" ref="H184:I187">(E184-C184)/E184</f>
        <v>0.782608695652174</v>
      </c>
      <c r="I184" s="11">
        <f t="shared" si="130"/>
        <v>0.782608695652174</v>
      </c>
      <c r="J184" s="11">
        <f aca="true" t="shared" si="131" ref="J184:K187">(E184-C184)/C184</f>
        <v>3.6</v>
      </c>
      <c r="K184" s="11">
        <f t="shared" si="131"/>
        <v>3.6</v>
      </c>
      <c r="L184" s="9"/>
      <c r="M184" s="10">
        <f aca="true" t="shared" si="132" ref="M184:M189">C184*L184</f>
        <v>0</v>
      </c>
      <c r="N184" s="10">
        <f aca="true" t="shared" si="133" ref="N184:N189">D184*L184</f>
        <v>0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24" customHeight="1">
      <c r="A185" s="72"/>
      <c r="B185" s="9" t="s">
        <v>15</v>
      </c>
      <c r="C185" s="10">
        <v>8</v>
      </c>
      <c r="D185" s="10">
        <f t="shared" si="128"/>
        <v>8</v>
      </c>
      <c r="E185" s="10">
        <f t="shared" si="129"/>
        <v>46</v>
      </c>
      <c r="F185" s="10">
        <v>46</v>
      </c>
      <c r="G185" s="11">
        <v>0</v>
      </c>
      <c r="H185" s="11">
        <f t="shared" si="130"/>
        <v>0.8260869565217391</v>
      </c>
      <c r="I185" s="11">
        <f t="shared" si="130"/>
        <v>0.8260869565217391</v>
      </c>
      <c r="J185" s="11">
        <f t="shared" si="131"/>
        <v>4.75</v>
      </c>
      <c r="K185" s="11">
        <f t="shared" si="131"/>
        <v>4.75</v>
      </c>
      <c r="L185" s="9"/>
      <c r="M185" s="10">
        <f t="shared" si="132"/>
        <v>0</v>
      </c>
      <c r="N185" s="10">
        <f t="shared" si="133"/>
        <v>0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4" customHeight="1">
      <c r="A186" s="72"/>
      <c r="B186" s="9" t="s">
        <v>16</v>
      </c>
      <c r="C186" s="10">
        <v>7</v>
      </c>
      <c r="D186" s="10">
        <f t="shared" si="128"/>
        <v>7</v>
      </c>
      <c r="E186" s="10">
        <f t="shared" si="129"/>
        <v>46</v>
      </c>
      <c r="F186" s="10">
        <v>46</v>
      </c>
      <c r="G186" s="11">
        <v>0</v>
      </c>
      <c r="H186" s="11">
        <f t="shared" si="130"/>
        <v>0.8478260869565217</v>
      </c>
      <c r="I186" s="11">
        <f t="shared" si="130"/>
        <v>0.8478260869565217</v>
      </c>
      <c r="J186" s="11">
        <f t="shared" si="131"/>
        <v>5.571428571428571</v>
      </c>
      <c r="K186" s="11">
        <f t="shared" si="131"/>
        <v>5.571428571428571</v>
      </c>
      <c r="L186" s="9"/>
      <c r="M186" s="10">
        <f t="shared" si="132"/>
        <v>0</v>
      </c>
      <c r="N186" s="10">
        <f t="shared" si="133"/>
        <v>0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" customHeight="1">
      <c r="A187" s="72"/>
      <c r="B187" s="9" t="s">
        <v>17</v>
      </c>
      <c r="C187" s="10">
        <v>6</v>
      </c>
      <c r="D187" s="10">
        <f t="shared" si="128"/>
        <v>6</v>
      </c>
      <c r="E187" s="10">
        <f t="shared" si="129"/>
        <v>46</v>
      </c>
      <c r="F187" s="10">
        <v>46</v>
      </c>
      <c r="G187" s="11">
        <v>0</v>
      </c>
      <c r="H187" s="11">
        <f t="shared" si="130"/>
        <v>0.8695652173913043</v>
      </c>
      <c r="I187" s="11">
        <f t="shared" si="130"/>
        <v>0.8695652173913043</v>
      </c>
      <c r="J187" s="11">
        <f t="shared" si="131"/>
        <v>6.666666666666667</v>
      </c>
      <c r="K187" s="11">
        <f t="shared" si="131"/>
        <v>6.666666666666667</v>
      </c>
      <c r="L187" s="9"/>
      <c r="M187" s="10">
        <f t="shared" si="132"/>
        <v>0</v>
      </c>
      <c r="N187" s="10">
        <f t="shared" si="133"/>
        <v>0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24" customHeight="1">
      <c r="A188" s="72"/>
      <c r="B188" s="53" t="s">
        <v>102</v>
      </c>
      <c r="C188" s="54">
        <v>5.5</v>
      </c>
      <c r="D188" s="10">
        <f t="shared" si="128"/>
        <v>5.5</v>
      </c>
      <c r="E188" s="10">
        <f t="shared" si="129"/>
        <v>46</v>
      </c>
      <c r="F188" s="10">
        <v>46</v>
      </c>
      <c r="G188" s="11">
        <v>0</v>
      </c>
      <c r="H188" s="55"/>
      <c r="I188" s="55"/>
      <c r="J188" s="55"/>
      <c r="K188" s="55"/>
      <c r="L188" s="53"/>
      <c r="M188" s="54">
        <f t="shared" si="132"/>
        <v>0</v>
      </c>
      <c r="N188" s="10">
        <f t="shared" si="133"/>
        <v>0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24" customHeight="1">
      <c r="A189" s="73"/>
      <c r="B189" s="53" t="s">
        <v>103</v>
      </c>
      <c r="C189" s="54">
        <v>5</v>
      </c>
      <c r="D189" s="10">
        <f t="shared" si="128"/>
        <v>5</v>
      </c>
      <c r="E189" s="10">
        <f t="shared" si="129"/>
        <v>46</v>
      </c>
      <c r="F189" s="10">
        <v>46</v>
      </c>
      <c r="G189" s="11">
        <v>0</v>
      </c>
      <c r="H189" s="55"/>
      <c r="I189" s="55"/>
      <c r="J189" s="55"/>
      <c r="K189" s="55"/>
      <c r="L189" s="53"/>
      <c r="M189" s="54">
        <f t="shared" si="132"/>
        <v>0</v>
      </c>
      <c r="N189" s="10">
        <f t="shared" si="133"/>
        <v>0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24" customHeight="1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" customHeight="1">
      <c r="A191" s="71" t="s">
        <v>107</v>
      </c>
      <c r="B191" s="9" t="s">
        <v>101</v>
      </c>
      <c r="C191" s="10">
        <v>13</v>
      </c>
      <c r="D191" s="10">
        <f aca="true" t="shared" si="134" ref="D191:D196">C191+C191*G191</f>
        <v>13</v>
      </c>
      <c r="E191" s="10"/>
      <c r="F191" s="10"/>
      <c r="G191" s="11">
        <v>0</v>
      </c>
      <c r="H191" s="11" t="e">
        <f aca="true" t="shared" si="135" ref="H191:I194">(E191-C191)/E191</f>
        <v>#DIV/0!</v>
      </c>
      <c r="I191" s="11" t="e">
        <f t="shared" si="135"/>
        <v>#DIV/0!</v>
      </c>
      <c r="J191" s="11">
        <f aca="true" t="shared" si="136" ref="J191:K194">(E191-C191)/C191</f>
        <v>-1</v>
      </c>
      <c r="K191" s="11">
        <f t="shared" si="136"/>
        <v>-1</v>
      </c>
      <c r="L191" s="9"/>
      <c r="M191" s="10">
        <f aca="true" t="shared" si="137" ref="M191:M196">C191*L191</f>
        <v>0</v>
      </c>
      <c r="N191" s="10">
        <f aca="true" t="shared" si="138" ref="N191:N196">D191*L191</f>
        <v>0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24" customHeight="1">
      <c r="A192" s="72"/>
      <c r="B192" s="9" t="s">
        <v>15</v>
      </c>
      <c r="C192" s="10">
        <v>11</v>
      </c>
      <c r="D192" s="10">
        <f t="shared" si="134"/>
        <v>11</v>
      </c>
      <c r="E192" s="10"/>
      <c r="F192" s="10"/>
      <c r="G192" s="11">
        <v>0</v>
      </c>
      <c r="H192" s="11" t="e">
        <f t="shared" si="135"/>
        <v>#DIV/0!</v>
      </c>
      <c r="I192" s="11" t="e">
        <f t="shared" si="135"/>
        <v>#DIV/0!</v>
      </c>
      <c r="J192" s="11">
        <f t="shared" si="136"/>
        <v>-1</v>
      </c>
      <c r="K192" s="11">
        <f t="shared" si="136"/>
        <v>-1</v>
      </c>
      <c r="L192" s="9"/>
      <c r="M192" s="10">
        <f t="shared" si="137"/>
        <v>0</v>
      </c>
      <c r="N192" s="10">
        <f t="shared" si="138"/>
        <v>0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24" customHeight="1">
      <c r="A193" s="72"/>
      <c r="B193" s="9" t="s">
        <v>16</v>
      </c>
      <c r="C193" s="10">
        <v>10</v>
      </c>
      <c r="D193" s="10">
        <f t="shared" si="134"/>
        <v>10</v>
      </c>
      <c r="E193" s="10"/>
      <c r="F193" s="10"/>
      <c r="G193" s="11">
        <v>0</v>
      </c>
      <c r="H193" s="11" t="e">
        <f t="shared" si="135"/>
        <v>#DIV/0!</v>
      </c>
      <c r="I193" s="11" t="e">
        <f t="shared" si="135"/>
        <v>#DIV/0!</v>
      </c>
      <c r="J193" s="11">
        <f t="shared" si="136"/>
        <v>-1</v>
      </c>
      <c r="K193" s="11">
        <f t="shared" si="136"/>
        <v>-1</v>
      </c>
      <c r="L193" s="9"/>
      <c r="M193" s="10">
        <f t="shared" si="137"/>
        <v>0</v>
      </c>
      <c r="N193" s="10">
        <f t="shared" si="138"/>
        <v>0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4" customHeight="1">
      <c r="A194" s="72"/>
      <c r="B194" s="9" t="s">
        <v>17</v>
      </c>
      <c r="C194" s="10">
        <v>9.5</v>
      </c>
      <c r="D194" s="10">
        <f t="shared" si="134"/>
        <v>9.5</v>
      </c>
      <c r="E194" s="10"/>
      <c r="F194" s="10"/>
      <c r="G194" s="11">
        <v>0</v>
      </c>
      <c r="H194" s="11" t="e">
        <f t="shared" si="135"/>
        <v>#DIV/0!</v>
      </c>
      <c r="I194" s="11" t="e">
        <f t="shared" si="135"/>
        <v>#DIV/0!</v>
      </c>
      <c r="J194" s="11">
        <f t="shared" si="136"/>
        <v>-1</v>
      </c>
      <c r="K194" s="11">
        <f t="shared" si="136"/>
        <v>-1</v>
      </c>
      <c r="L194" s="9"/>
      <c r="M194" s="10">
        <f t="shared" si="137"/>
        <v>0</v>
      </c>
      <c r="N194" s="10">
        <f t="shared" si="138"/>
        <v>0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24" customHeight="1">
      <c r="A195" s="72"/>
      <c r="B195" s="53" t="s">
        <v>102</v>
      </c>
      <c r="C195" s="54">
        <v>9</v>
      </c>
      <c r="D195" s="10">
        <f t="shared" si="134"/>
        <v>9</v>
      </c>
      <c r="E195" s="10"/>
      <c r="F195" s="10"/>
      <c r="G195" s="11">
        <v>0</v>
      </c>
      <c r="H195" s="55"/>
      <c r="I195" s="55"/>
      <c r="J195" s="55"/>
      <c r="K195" s="55"/>
      <c r="L195" s="53"/>
      <c r="M195" s="54">
        <f t="shared" si="137"/>
        <v>0</v>
      </c>
      <c r="N195" s="10">
        <f t="shared" si="138"/>
        <v>0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24" customHeight="1">
      <c r="A196" s="73"/>
      <c r="B196" s="53" t="s">
        <v>103</v>
      </c>
      <c r="C196" s="54">
        <v>8.5</v>
      </c>
      <c r="D196" s="10">
        <f t="shared" si="134"/>
        <v>8.5</v>
      </c>
      <c r="E196" s="10"/>
      <c r="F196" s="10"/>
      <c r="G196" s="11">
        <v>0</v>
      </c>
      <c r="H196" s="55"/>
      <c r="I196" s="55"/>
      <c r="J196" s="55"/>
      <c r="K196" s="55"/>
      <c r="L196" s="53"/>
      <c r="M196" s="54">
        <f t="shared" si="137"/>
        <v>0</v>
      </c>
      <c r="N196" s="10">
        <f t="shared" si="138"/>
        <v>0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" customHeight="1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24" customHeight="1">
      <c r="A198" s="71" t="s">
        <v>108</v>
      </c>
      <c r="B198" s="9" t="s">
        <v>101</v>
      </c>
      <c r="C198" s="10">
        <v>18</v>
      </c>
      <c r="D198" s="10">
        <f aca="true" t="shared" si="139" ref="D198:D203">C198+C198*G198</f>
        <v>18</v>
      </c>
      <c r="E198" s="10"/>
      <c r="F198" s="10"/>
      <c r="G198" s="11">
        <v>0</v>
      </c>
      <c r="H198" s="11" t="e">
        <f aca="true" t="shared" si="140" ref="H198:I201">(E198-C198)/E198</f>
        <v>#DIV/0!</v>
      </c>
      <c r="I198" s="11" t="e">
        <f t="shared" si="140"/>
        <v>#DIV/0!</v>
      </c>
      <c r="J198" s="11">
        <f aca="true" t="shared" si="141" ref="J198:K201">(E198-C198)/C198</f>
        <v>-1</v>
      </c>
      <c r="K198" s="11">
        <f t="shared" si="141"/>
        <v>-1</v>
      </c>
      <c r="L198" s="9"/>
      <c r="M198" s="10">
        <f aca="true" t="shared" si="142" ref="M198:M203">C198*L198</f>
        <v>0</v>
      </c>
      <c r="N198" s="10">
        <f aca="true" t="shared" si="143" ref="N198:N203">D198*L198</f>
        <v>0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" customHeight="1">
      <c r="A199" s="72"/>
      <c r="B199" s="9" t="s">
        <v>15</v>
      </c>
      <c r="C199" s="10">
        <v>16</v>
      </c>
      <c r="D199" s="10">
        <f t="shared" si="139"/>
        <v>16</v>
      </c>
      <c r="E199" s="10"/>
      <c r="F199" s="10"/>
      <c r="G199" s="11">
        <v>0</v>
      </c>
      <c r="H199" s="11" t="e">
        <f t="shared" si="140"/>
        <v>#DIV/0!</v>
      </c>
      <c r="I199" s="11" t="e">
        <f t="shared" si="140"/>
        <v>#DIV/0!</v>
      </c>
      <c r="J199" s="11">
        <f t="shared" si="141"/>
        <v>-1</v>
      </c>
      <c r="K199" s="11">
        <f t="shared" si="141"/>
        <v>-1</v>
      </c>
      <c r="L199" s="9"/>
      <c r="M199" s="10">
        <f t="shared" si="142"/>
        <v>0</v>
      </c>
      <c r="N199" s="10">
        <f t="shared" si="143"/>
        <v>0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24" customHeight="1">
      <c r="A200" s="72"/>
      <c r="B200" s="9" t="s">
        <v>16</v>
      </c>
      <c r="C200" s="10">
        <v>15</v>
      </c>
      <c r="D200" s="10">
        <f t="shared" si="139"/>
        <v>15</v>
      </c>
      <c r="E200" s="10"/>
      <c r="F200" s="10"/>
      <c r="G200" s="11">
        <v>0</v>
      </c>
      <c r="H200" s="11" t="e">
        <f t="shared" si="140"/>
        <v>#DIV/0!</v>
      </c>
      <c r="I200" s="11" t="e">
        <f t="shared" si="140"/>
        <v>#DIV/0!</v>
      </c>
      <c r="J200" s="11">
        <f t="shared" si="141"/>
        <v>-1</v>
      </c>
      <c r="K200" s="11">
        <f t="shared" si="141"/>
        <v>-1</v>
      </c>
      <c r="L200" s="9"/>
      <c r="M200" s="10">
        <f t="shared" si="142"/>
        <v>0</v>
      </c>
      <c r="N200" s="10">
        <f t="shared" si="143"/>
        <v>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24" customHeight="1">
      <c r="A201" s="72"/>
      <c r="B201" s="9" t="s">
        <v>17</v>
      </c>
      <c r="C201" s="10">
        <v>14.5</v>
      </c>
      <c r="D201" s="10">
        <f t="shared" si="139"/>
        <v>14.5</v>
      </c>
      <c r="E201" s="10"/>
      <c r="F201" s="10"/>
      <c r="G201" s="11">
        <v>0</v>
      </c>
      <c r="H201" s="11" t="e">
        <f t="shared" si="140"/>
        <v>#DIV/0!</v>
      </c>
      <c r="I201" s="11" t="e">
        <f t="shared" si="140"/>
        <v>#DIV/0!</v>
      </c>
      <c r="J201" s="11">
        <f t="shared" si="141"/>
        <v>-1</v>
      </c>
      <c r="K201" s="11">
        <f t="shared" si="141"/>
        <v>-1</v>
      </c>
      <c r="L201" s="9"/>
      <c r="M201" s="10">
        <f t="shared" si="142"/>
        <v>0</v>
      </c>
      <c r="N201" s="10">
        <f t="shared" si="143"/>
        <v>0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24" customHeight="1">
      <c r="A202" s="72"/>
      <c r="B202" s="53" t="s">
        <v>102</v>
      </c>
      <c r="C202" s="54">
        <v>13.5</v>
      </c>
      <c r="D202" s="10">
        <f t="shared" si="139"/>
        <v>13.5</v>
      </c>
      <c r="E202" s="10"/>
      <c r="F202" s="10"/>
      <c r="G202" s="11">
        <v>0</v>
      </c>
      <c r="H202" s="55"/>
      <c r="I202" s="55"/>
      <c r="J202" s="55"/>
      <c r="K202" s="55"/>
      <c r="L202" s="53"/>
      <c r="M202" s="54">
        <f t="shared" si="142"/>
        <v>0</v>
      </c>
      <c r="N202" s="10">
        <f t="shared" si="143"/>
        <v>0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24" customHeight="1">
      <c r="A203" s="73"/>
      <c r="B203" s="53" t="s">
        <v>103</v>
      </c>
      <c r="C203" s="54">
        <v>12.5</v>
      </c>
      <c r="D203" s="10">
        <f t="shared" si="139"/>
        <v>12.5</v>
      </c>
      <c r="E203" s="10"/>
      <c r="F203" s="10"/>
      <c r="G203" s="11">
        <v>0</v>
      </c>
      <c r="H203" s="55"/>
      <c r="I203" s="55"/>
      <c r="J203" s="55"/>
      <c r="K203" s="55"/>
      <c r="L203" s="53"/>
      <c r="M203" s="54">
        <f t="shared" si="142"/>
        <v>0</v>
      </c>
      <c r="N203" s="10">
        <f t="shared" si="143"/>
        <v>0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24" customHeight="1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24" customHeight="1">
      <c r="A205" s="71" t="s">
        <v>109</v>
      </c>
      <c r="B205" s="9" t="s">
        <v>101</v>
      </c>
      <c r="C205" s="10">
        <v>32</v>
      </c>
      <c r="D205" s="10">
        <f aca="true" t="shared" si="144" ref="D205:D210">C205+C205*G205</f>
        <v>32</v>
      </c>
      <c r="E205" s="10"/>
      <c r="F205" s="10"/>
      <c r="G205" s="11">
        <v>0</v>
      </c>
      <c r="H205" s="11" t="e">
        <f aca="true" t="shared" si="145" ref="H205:I208">(E205-C205)/E205</f>
        <v>#DIV/0!</v>
      </c>
      <c r="I205" s="11" t="e">
        <f t="shared" si="145"/>
        <v>#DIV/0!</v>
      </c>
      <c r="J205" s="11">
        <f aca="true" t="shared" si="146" ref="J205:K208">(E205-C205)/C205</f>
        <v>-1</v>
      </c>
      <c r="K205" s="11">
        <f t="shared" si="146"/>
        <v>-1</v>
      </c>
      <c r="L205" s="9"/>
      <c r="M205" s="10">
        <f aca="true" t="shared" si="147" ref="M205:M210">C205*L205</f>
        <v>0</v>
      </c>
      <c r="N205" s="10">
        <f aca="true" t="shared" si="148" ref="N205:N210">D205*L205</f>
        <v>0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24" customHeight="1">
      <c r="A206" s="72"/>
      <c r="B206" s="9" t="s">
        <v>15</v>
      </c>
      <c r="C206" s="10">
        <v>30</v>
      </c>
      <c r="D206" s="10">
        <f t="shared" si="144"/>
        <v>30</v>
      </c>
      <c r="E206" s="10"/>
      <c r="F206" s="10"/>
      <c r="G206" s="11">
        <v>0</v>
      </c>
      <c r="H206" s="11" t="e">
        <f t="shared" si="145"/>
        <v>#DIV/0!</v>
      </c>
      <c r="I206" s="11" t="e">
        <f t="shared" si="145"/>
        <v>#DIV/0!</v>
      </c>
      <c r="J206" s="11">
        <f t="shared" si="146"/>
        <v>-1</v>
      </c>
      <c r="K206" s="11">
        <f t="shared" si="146"/>
        <v>-1</v>
      </c>
      <c r="L206" s="9"/>
      <c r="M206" s="10">
        <f t="shared" si="147"/>
        <v>0</v>
      </c>
      <c r="N206" s="10">
        <f t="shared" si="148"/>
        <v>0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24" customHeight="1">
      <c r="A207" s="72"/>
      <c r="B207" s="9" t="s">
        <v>16</v>
      </c>
      <c r="C207" s="10">
        <v>28</v>
      </c>
      <c r="D207" s="10">
        <f t="shared" si="144"/>
        <v>28</v>
      </c>
      <c r="E207" s="10"/>
      <c r="F207" s="10"/>
      <c r="G207" s="11">
        <v>0</v>
      </c>
      <c r="H207" s="11" t="e">
        <f t="shared" si="145"/>
        <v>#DIV/0!</v>
      </c>
      <c r="I207" s="11" t="e">
        <f t="shared" si="145"/>
        <v>#DIV/0!</v>
      </c>
      <c r="J207" s="11">
        <f t="shared" si="146"/>
        <v>-1</v>
      </c>
      <c r="K207" s="11">
        <f t="shared" si="146"/>
        <v>-1</v>
      </c>
      <c r="L207" s="9"/>
      <c r="M207" s="10">
        <f t="shared" si="147"/>
        <v>0</v>
      </c>
      <c r="N207" s="10">
        <f t="shared" si="148"/>
        <v>0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24" customHeight="1">
      <c r="A208" s="72"/>
      <c r="B208" s="9" t="s">
        <v>17</v>
      </c>
      <c r="C208" s="10">
        <v>27</v>
      </c>
      <c r="D208" s="10">
        <f t="shared" si="144"/>
        <v>27</v>
      </c>
      <c r="E208" s="10"/>
      <c r="F208" s="10"/>
      <c r="G208" s="11">
        <v>0</v>
      </c>
      <c r="H208" s="11" t="e">
        <f t="shared" si="145"/>
        <v>#DIV/0!</v>
      </c>
      <c r="I208" s="11" t="e">
        <f t="shared" si="145"/>
        <v>#DIV/0!</v>
      </c>
      <c r="J208" s="11">
        <f t="shared" si="146"/>
        <v>-1</v>
      </c>
      <c r="K208" s="11">
        <f t="shared" si="146"/>
        <v>-1</v>
      </c>
      <c r="L208" s="9"/>
      <c r="M208" s="10">
        <f t="shared" si="147"/>
        <v>0</v>
      </c>
      <c r="N208" s="10">
        <f t="shared" si="148"/>
        <v>0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24" customHeight="1">
      <c r="A209" s="72"/>
      <c r="B209" s="53" t="s">
        <v>102</v>
      </c>
      <c r="C209" s="54">
        <v>25</v>
      </c>
      <c r="D209" s="10">
        <f t="shared" si="144"/>
        <v>25</v>
      </c>
      <c r="E209" s="10"/>
      <c r="F209" s="10"/>
      <c r="G209" s="11">
        <v>0</v>
      </c>
      <c r="H209" s="55"/>
      <c r="I209" s="55"/>
      <c r="J209" s="55"/>
      <c r="K209" s="55"/>
      <c r="L209" s="53"/>
      <c r="M209" s="54">
        <f t="shared" si="147"/>
        <v>0</v>
      </c>
      <c r="N209" s="10">
        <f t="shared" si="148"/>
        <v>0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24" customHeight="1">
      <c r="A210" s="73"/>
      <c r="B210" s="53" t="s">
        <v>103</v>
      </c>
      <c r="C210" s="54">
        <v>23</v>
      </c>
      <c r="D210" s="10">
        <f t="shared" si="144"/>
        <v>23</v>
      </c>
      <c r="E210" s="10"/>
      <c r="F210" s="10"/>
      <c r="G210" s="11">
        <v>0</v>
      </c>
      <c r="H210" s="55"/>
      <c r="I210" s="55"/>
      <c r="J210" s="55"/>
      <c r="K210" s="55"/>
      <c r="L210" s="53"/>
      <c r="M210" s="54">
        <f t="shared" si="147"/>
        <v>0</v>
      </c>
      <c r="N210" s="10">
        <f t="shared" si="148"/>
        <v>0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24" customHeight="1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24" customHeight="1">
      <c r="A212" s="8" t="s">
        <v>110</v>
      </c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24" customHeight="1">
      <c r="A213" s="71" t="s">
        <v>111</v>
      </c>
      <c r="B213" s="9" t="s">
        <v>101</v>
      </c>
      <c r="C213" s="10">
        <v>3.5</v>
      </c>
      <c r="D213" s="10">
        <f aca="true" t="shared" si="149" ref="D213:D218">C213+C213*G213</f>
        <v>3.675</v>
      </c>
      <c r="E213" s="10"/>
      <c r="F213" s="10"/>
      <c r="G213" s="11">
        <v>0.05</v>
      </c>
      <c r="H213" s="11" t="e">
        <f aca="true" t="shared" si="150" ref="H213:I216">(E213-C213)/E213</f>
        <v>#DIV/0!</v>
      </c>
      <c r="I213" s="11" t="e">
        <f t="shared" si="150"/>
        <v>#DIV/0!</v>
      </c>
      <c r="J213" s="11">
        <f aca="true" t="shared" si="151" ref="J213:K216">(E213-C213)/C213</f>
        <v>-1</v>
      </c>
      <c r="K213" s="11">
        <f t="shared" si="151"/>
        <v>-1</v>
      </c>
      <c r="L213" s="9"/>
      <c r="M213" s="10">
        <f aca="true" t="shared" si="152" ref="M213:M218">C213*L213</f>
        <v>0</v>
      </c>
      <c r="N213" s="10">
        <f aca="true" t="shared" si="153" ref="N213:N218">D213*L213</f>
        <v>0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24" customHeight="1">
      <c r="A214" s="72"/>
      <c r="B214" s="9" t="s">
        <v>15</v>
      </c>
      <c r="C214" s="10">
        <v>3.2</v>
      </c>
      <c r="D214" s="10">
        <f t="shared" si="149"/>
        <v>3.3600000000000003</v>
      </c>
      <c r="E214" s="10"/>
      <c r="F214" s="10"/>
      <c r="G214" s="11">
        <v>0.05</v>
      </c>
      <c r="H214" s="11" t="e">
        <f t="shared" si="150"/>
        <v>#DIV/0!</v>
      </c>
      <c r="I214" s="11" t="e">
        <f t="shared" si="150"/>
        <v>#DIV/0!</v>
      </c>
      <c r="J214" s="11">
        <f t="shared" si="151"/>
        <v>-1</v>
      </c>
      <c r="K214" s="11">
        <f t="shared" si="151"/>
        <v>-1</v>
      </c>
      <c r="L214" s="9"/>
      <c r="M214" s="10">
        <f t="shared" si="152"/>
        <v>0</v>
      </c>
      <c r="N214" s="10">
        <f t="shared" si="153"/>
        <v>0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24" customHeight="1">
      <c r="A215" s="72"/>
      <c r="B215" s="9" t="s">
        <v>16</v>
      </c>
      <c r="C215" s="10">
        <v>3</v>
      </c>
      <c r="D215" s="10">
        <f t="shared" si="149"/>
        <v>3.15</v>
      </c>
      <c r="E215" s="10"/>
      <c r="F215" s="10"/>
      <c r="G215" s="11">
        <v>0.05</v>
      </c>
      <c r="H215" s="11" t="e">
        <f t="shared" si="150"/>
        <v>#DIV/0!</v>
      </c>
      <c r="I215" s="11" t="e">
        <f t="shared" si="150"/>
        <v>#DIV/0!</v>
      </c>
      <c r="J215" s="11">
        <f t="shared" si="151"/>
        <v>-1</v>
      </c>
      <c r="K215" s="11">
        <f t="shared" si="151"/>
        <v>-1</v>
      </c>
      <c r="L215" s="9"/>
      <c r="M215" s="10">
        <f t="shared" si="152"/>
        <v>0</v>
      </c>
      <c r="N215" s="10">
        <f t="shared" si="153"/>
        <v>0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24" customHeight="1">
      <c r="A216" s="72"/>
      <c r="B216" s="9" t="s">
        <v>17</v>
      </c>
      <c r="C216" s="10">
        <v>1.8</v>
      </c>
      <c r="D216" s="10">
        <f t="shared" si="149"/>
        <v>1.8900000000000001</v>
      </c>
      <c r="E216" s="10"/>
      <c r="F216" s="10"/>
      <c r="G216" s="11">
        <v>0.05</v>
      </c>
      <c r="H216" s="11" t="e">
        <f t="shared" si="150"/>
        <v>#DIV/0!</v>
      </c>
      <c r="I216" s="11" t="e">
        <f t="shared" si="150"/>
        <v>#DIV/0!</v>
      </c>
      <c r="J216" s="11">
        <f t="shared" si="151"/>
        <v>-1</v>
      </c>
      <c r="K216" s="11">
        <f t="shared" si="151"/>
        <v>-1</v>
      </c>
      <c r="L216" s="9"/>
      <c r="M216" s="10">
        <f t="shared" si="152"/>
        <v>0</v>
      </c>
      <c r="N216" s="10">
        <f t="shared" si="153"/>
        <v>0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24" customHeight="1">
      <c r="A217" s="72"/>
      <c r="B217" s="53" t="s">
        <v>102</v>
      </c>
      <c r="C217" s="54">
        <v>1.4</v>
      </c>
      <c r="D217" s="10">
        <f t="shared" si="149"/>
        <v>1.47</v>
      </c>
      <c r="E217" s="10"/>
      <c r="F217" s="10"/>
      <c r="G217" s="55">
        <v>0.05</v>
      </c>
      <c r="H217" s="55"/>
      <c r="I217" s="55"/>
      <c r="J217" s="55"/>
      <c r="K217" s="55"/>
      <c r="L217" s="53"/>
      <c r="M217" s="54">
        <f t="shared" si="152"/>
        <v>0</v>
      </c>
      <c r="N217" s="10">
        <f t="shared" si="153"/>
        <v>0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4" customHeight="1">
      <c r="A218" s="73"/>
      <c r="B218" s="53" t="s">
        <v>103</v>
      </c>
      <c r="C218" s="54">
        <v>1.2</v>
      </c>
      <c r="D218" s="10">
        <f t="shared" si="149"/>
        <v>1.26</v>
      </c>
      <c r="E218" s="10"/>
      <c r="F218" s="10"/>
      <c r="G218" s="55">
        <v>0.05</v>
      </c>
      <c r="H218" s="55"/>
      <c r="I218" s="55"/>
      <c r="J218" s="55"/>
      <c r="K218" s="55"/>
      <c r="L218" s="53"/>
      <c r="M218" s="54">
        <f t="shared" si="152"/>
        <v>0</v>
      </c>
      <c r="N218" s="10">
        <f t="shared" si="153"/>
        <v>0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24" customHeight="1">
      <c r="A219" s="1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24" customHeight="1">
      <c r="A220" s="8" t="s">
        <v>133</v>
      </c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24" customHeight="1">
      <c r="A221" s="87" t="s">
        <v>134</v>
      </c>
      <c r="B221" s="9" t="s">
        <v>101</v>
      </c>
      <c r="C221" s="10">
        <v>20</v>
      </c>
      <c r="D221" s="10">
        <f>C221+C221*G221</f>
        <v>21.6</v>
      </c>
      <c r="E221" s="10">
        <f>F221/1.08</f>
        <v>86.1111111111111</v>
      </c>
      <c r="F221" s="10">
        <v>93</v>
      </c>
      <c r="G221" s="11">
        <v>0.08</v>
      </c>
      <c r="H221" s="11">
        <f aca="true" t="shared" si="154" ref="H221:I224">(E221-C221)/E221</f>
        <v>0.7677419354838709</v>
      </c>
      <c r="I221" s="11">
        <f t="shared" si="154"/>
        <v>0.767741935483871</v>
      </c>
      <c r="J221" s="11">
        <f aca="true" t="shared" si="155" ref="J221:K224">(E221-C221)/C221</f>
        <v>3.305555555555555</v>
      </c>
      <c r="K221" s="11">
        <f t="shared" si="155"/>
        <v>3.305555555555556</v>
      </c>
      <c r="L221" s="9"/>
      <c r="M221" s="10">
        <f>C221*L221</f>
        <v>0</v>
      </c>
      <c r="N221" s="10">
        <f>D221*L221</f>
        <v>0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24" customHeight="1">
      <c r="A222" s="87"/>
      <c r="B222" s="9" t="s">
        <v>15</v>
      </c>
      <c r="C222" s="10">
        <v>18</v>
      </c>
      <c r="D222" s="10">
        <f>C222+C222*G222</f>
        <v>19.44</v>
      </c>
      <c r="E222" s="10">
        <f>F222/1.08</f>
        <v>86.1111111111111</v>
      </c>
      <c r="F222" s="10">
        <v>93</v>
      </c>
      <c r="G222" s="11">
        <v>0.08</v>
      </c>
      <c r="H222" s="11">
        <f t="shared" si="154"/>
        <v>0.7909677419354838</v>
      </c>
      <c r="I222" s="11">
        <f t="shared" si="154"/>
        <v>0.7909677419354839</v>
      </c>
      <c r="J222" s="11">
        <f t="shared" si="155"/>
        <v>3.78395061728395</v>
      </c>
      <c r="K222" s="11">
        <f t="shared" si="155"/>
        <v>3.7839506172839505</v>
      </c>
      <c r="L222" s="9"/>
      <c r="M222" s="10">
        <f>C222*L222</f>
        <v>0</v>
      </c>
      <c r="N222" s="10">
        <f>D222*L222</f>
        <v>0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24" customHeight="1">
      <c r="A223" s="87"/>
      <c r="B223" s="9" t="s">
        <v>16</v>
      </c>
      <c r="C223" s="10">
        <v>15</v>
      </c>
      <c r="D223" s="10">
        <f>C223+C223*G223</f>
        <v>16.2</v>
      </c>
      <c r="E223" s="10">
        <f>F223/1.08</f>
        <v>86.1111111111111</v>
      </c>
      <c r="F223" s="10">
        <v>93</v>
      </c>
      <c r="G223" s="11">
        <v>0.08</v>
      </c>
      <c r="H223" s="11">
        <f t="shared" si="154"/>
        <v>0.8258064516129032</v>
      </c>
      <c r="I223" s="11">
        <f t="shared" si="154"/>
        <v>0.8258064516129032</v>
      </c>
      <c r="J223" s="11">
        <f t="shared" si="155"/>
        <v>4.74074074074074</v>
      </c>
      <c r="K223" s="11">
        <f t="shared" si="155"/>
        <v>4.7407407407407405</v>
      </c>
      <c r="L223" s="9"/>
      <c r="M223" s="10">
        <f>C223*L223</f>
        <v>0</v>
      </c>
      <c r="N223" s="10">
        <f>D223*L223</f>
        <v>0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24" customHeight="1">
      <c r="A224" s="87"/>
      <c r="B224" s="9" t="s">
        <v>17</v>
      </c>
      <c r="C224" s="10">
        <v>20</v>
      </c>
      <c r="D224" s="10">
        <f>C224+C224*G224</f>
        <v>21.6</v>
      </c>
      <c r="E224" s="10">
        <f>F224/1.08</f>
        <v>86.1111111111111</v>
      </c>
      <c r="F224" s="10">
        <v>93</v>
      </c>
      <c r="G224" s="11">
        <v>0.08</v>
      </c>
      <c r="H224" s="11">
        <f t="shared" si="154"/>
        <v>0.7677419354838709</v>
      </c>
      <c r="I224" s="11">
        <f t="shared" si="154"/>
        <v>0.767741935483871</v>
      </c>
      <c r="J224" s="11">
        <f t="shared" si="155"/>
        <v>3.305555555555555</v>
      </c>
      <c r="K224" s="11">
        <f t="shared" si="155"/>
        <v>3.305555555555556</v>
      </c>
      <c r="L224" s="9"/>
      <c r="M224" s="10">
        <f>C224*L224</f>
        <v>0</v>
      </c>
      <c r="N224" s="10">
        <f>D224*L224</f>
        <v>0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24" customHeight="1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24" customHeight="1">
      <c r="A226" s="87" t="s">
        <v>135</v>
      </c>
      <c r="B226" s="9" t="s">
        <v>101</v>
      </c>
      <c r="C226" s="10">
        <v>105</v>
      </c>
      <c r="D226" s="10">
        <f>C226+C226*G226</f>
        <v>113.4</v>
      </c>
      <c r="E226" s="10">
        <f>F226/1.08</f>
        <v>212.96296296296296</v>
      </c>
      <c r="F226" s="10">
        <v>230</v>
      </c>
      <c r="G226" s="11">
        <v>0.08</v>
      </c>
      <c r="H226" s="11">
        <f aca="true" t="shared" si="156" ref="H226:I229">(E226-C226)/E226</f>
        <v>0.5069565217391304</v>
      </c>
      <c r="I226" s="11">
        <f t="shared" si="156"/>
        <v>0.5069565217391304</v>
      </c>
      <c r="J226" s="11">
        <f aca="true" t="shared" si="157" ref="J226:K229">(E226-C226)/C226</f>
        <v>1.0282186948853616</v>
      </c>
      <c r="K226" s="11">
        <f t="shared" si="157"/>
        <v>1.0282186948853616</v>
      </c>
      <c r="L226" s="9"/>
      <c r="M226" s="10">
        <f>C226*L226</f>
        <v>0</v>
      </c>
      <c r="N226" s="10">
        <f>D226*L226</f>
        <v>0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24" customHeight="1">
      <c r="A227" s="87"/>
      <c r="B227" s="9" t="s">
        <v>15</v>
      </c>
      <c r="C227" s="10">
        <v>103.5</v>
      </c>
      <c r="D227" s="10">
        <f>C227+C227*G227</f>
        <v>111.78</v>
      </c>
      <c r="E227" s="10">
        <f>F227/1.08</f>
        <v>212.96296296296296</v>
      </c>
      <c r="F227" s="10">
        <v>230</v>
      </c>
      <c r="G227" s="11">
        <v>0.08</v>
      </c>
      <c r="H227" s="11">
        <f t="shared" si="156"/>
        <v>0.514</v>
      </c>
      <c r="I227" s="11">
        <f t="shared" si="156"/>
        <v>0.514</v>
      </c>
      <c r="J227" s="11">
        <f t="shared" si="157"/>
        <v>1.0576131687242798</v>
      </c>
      <c r="K227" s="11">
        <f t="shared" si="157"/>
        <v>1.0576131687242798</v>
      </c>
      <c r="L227" s="9"/>
      <c r="M227" s="10">
        <f>C227*L227</f>
        <v>0</v>
      </c>
      <c r="N227" s="10">
        <f>D227*L227</f>
        <v>0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24" customHeight="1">
      <c r="A228" s="87"/>
      <c r="B228" s="9" t="s">
        <v>16</v>
      </c>
      <c r="C228" s="10">
        <v>101.5</v>
      </c>
      <c r="D228" s="10">
        <f>C228+C228*G228</f>
        <v>109.62</v>
      </c>
      <c r="E228" s="10">
        <f>F228/1.08</f>
        <v>212.96296296296296</v>
      </c>
      <c r="F228" s="10">
        <v>230</v>
      </c>
      <c r="G228" s="11">
        <v>0.08</v>
      </c>
      <c r="H228" s="11">
        <f t="shared" si="156"/>
        <v>0.5233913043478261</v>
      </c>
      <c r="I228" s="11">
        <f t="shared" si="156"/>
        <v>0.5233913043478261</v>
      </c>
      <c r="J228" s="11">
        <f t="shared" si="157"/>
        <v>1.0981572705710636</v>
      </c>
      <c r="K228" s="11">
        <f t="shared" si="157"/>
        <v>1.0981572705710636</v>
      </c>
      <c r="L228" s="9"/>
      <c r="M228" s="10">
        <f>C228*L228</f>
        <v>0</v>
      </c>
      <c r="N228" s="10">
        <f>D228*L228</f>
        <v>0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24" customHeight="1">
      <c r="A229" s="87"/>
      <c r="B229" s="9" t="s">
        <v>17</v>
      </c>
      <c r="C229" s="10">
        <v>83</v>
      </c>
      <c r="D229" s="10">
        <f>C229+C229*G229</f>
        <v>89.64</v>
      </c>
      <c r="E229" s="10">
        <f>F229/1.08</f>
        <v>212.96296296296296</v>
      </c>
      <c r="F229" s="10">
        <v>230</v>
      </c>
      <c r="G229" s="11">
        <v>0.08</v>
      </c>
      <c r="H229" s="11">
        <f t="shared" si="156"/>
        <v>0.6102608695652174</v>
      </c>
      <c r="I229" s="11">
        <f t="shared" si="156"/>
        <v>0.6102608695652174</v>
      </c>
      <c r="J229" s="11">
        <f t="shared" si="157"/>
        <v>1.565818830879072</v>
      </c>
      <c r="K229" s="11">
        <f t="shared" si="157"/>
        <v>1.565818830879072</v>
      </c>
      <c r="L229" s="9"/>
      <c r="M229" s="10">
        <f>C229*L229</f>
        <v>0</v>
      </c>
      <c r="N229" s="10">
        <f>D229*L229</f>
        <v>0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24" customHeight="1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24" customHeight="1">
      <c r="A231" s="71" t="s">
        <v>136</v>
      </c>
      <c r="B231" s="9" t="s">
        <v>101</v>
      </c>
      <c r="C231" s="54">
        <v>34</v>
      </c>
      <c r="D231" s="54">
        <f>C231+C231*G231</f>
        <v>36.72</v>
      </c>
      <c r="E231" s="10">
        <f>F231/1.08</f>
        <v>88.88888888888889</v>
      </c>
      <c r="F231" s="54">
        <v>96</v>
      </c>
      <c r="G231" s="11">
        <v>0.08</v>
      </c>
      <c r="H231" s="55"/>
      <c r="I231" s="55"/>
      <c r="J231" s="55"/>
      <c r="K231" s="55"/>
      <c r="L231" s="53"/>
      <c r="M231" s="54">
        <f>C231*L231</f>
        <v>0</v>
      </c>
      <c r="N231" s="56">
        <f>D231*L231</f>
        <v>0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24" customHeight="1">
      <c r="A232" s="72"/>
      <c r="B232" s="9" t="s">
        <v>15</v>
      </c>
      <c r="C232" s="54">
        <v>32</v>
      </c>
      <c r="D232" s="54">
        <f>C232+C232*G232</f>
        <v>34.56</v>
      </c>
      <c r="E232" s="10">
        <f>F232/1.08</f>
        <v>88.88888888888889</v>
      </c>
      <c r="F232" s="54">
        <v>96</v>
      </c>
      <c r="G232" s="11">
        <v>0.08</v>
      </c>
      <c r="H232" s="55"/>
      <c r="I232" s="55"/>
      <c r="J232" s="55"/>
      <c r="K232" s="55"/>
      <c r="L232" s="53"/>
      <c r="M232" s="54">
        <f>C232*L232</f>
        <v>0</v>
      </c>
      <c r="N232" s="56">
        <f>D232*L232</f>
        <v>0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24" customHeight="1">
      <c r="A233" s="72"/>
      <c r="B233" s="9" t="s">
        <v>16</v>
      </c>
      <c r="C233" s="54">
        <v>30</v>
      </c>
      <c r="D233" s="54">
        <f>C233+C233*G233</f>
        <v>32.4</v>
      </c>
      <c r="E233" s="10">
        <f>F233/1.08</f>
        <v>88.88888888888889</v>
      </c>
      <c r="F233" s="54">
        <v>96</v>
      </c>
      <c r="G233" s="11">
        <v>0.08</v>
      </c>
      <c r="H233" s="55"/>
      <c r="I233" s="55"/>
      <c r="J233" s="55"/>
      <c r="K233" s="55"/>
      <c r="L233" s="53"/>
      <c r="M233" s="54">
        <f>C233*L233</f>
        <v>0</v>
      </c>
      <c r="N233" s="56">
        <f>D233*L233</f>
        <v>0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24" customHeight="1">
      <c r="A234" s="73"/>
      <c r="B234" s="9" t="s">
        <v>17</v>
      </c>
      <c r="C234" s="54">
        <v>28</v>
      </c>
      <c r="D234" s="54">
        <f>C234+C234*G234</f>
        <v>30.240000000000002</v>
      </c>
      <c r="E234" s="10">
        <f>F234/1.08</f>
        <v>88.88888888888889</v>
      </c>
      <c r="F234" s="54">
        <v>96</v>
      </c>
      <c r="G234" s="11">
        <v>0.08</v>
      </c>
      <c r="H234" s="55"/>
      <c r="I234" s="55"/>
      <c r="J234" s="55"/>
      <c r="K234" s="55"/>
      <c r="L234" s="53"/>
      <c r="M234" s="54">
        <f>C234*L234</f>
        <v>0</v>
      </c>
      <c r="N234" s="56">
        <f>D234*L234</f>
        <v>0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24" customHeight="1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24" customHeight="1">
      <c r="A236" s="8" t="s">
        <v>23</v>
      </c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24" customHeight="1">
      <c r="A237" s="71" t="s">
        <v>137</v>
      </c>
      <c r="B237" s="9" t="s">
        <v>101</v>
      </c>
      <c r="C237" s="10">
        <v>14</v>
      </c>
      <c r="D237" s="10">
        <f aca="true" t="shared" si="158" ref="D237:D242">C237+C237*G237</f>
        <v>15.120000000000001</v>
      </c>
      <c r="E237" s="10">
        <f aca="true" t="shared" si="159" ref="E237:E242">F237/1.08</f>
        <v>30.555555555555554</v>
      </c>
      <c r="F237" s="10">
        <v>33</v>
      </c>
      <c r="G237" s="11">
        <v>0.08</v>
      </c>
      <c r="H237" s="11">
        <f aca="true" t="shared" si="160" ref="H237:I240">(E237-C237)/E237</f>
        <v>0.5418181818181818</v>
      </c>
      <c r="I237" s="11">
        <f t="shared" si="160"/>
        <v>0.5418181818181818</v>
      </c>
      <c r="J237" s="11">
        <f aca="true" t="shared" si="161" ref="J237:K240">(E237-C237)/C237</f>
        <v>1.1825396825396823</v>
      </c>
      <c r="K237" s="11">
        <f t="shared" si="161"/>
        <v>1.1825396825396823</v>
      </c>
      <c r="L237" s="9"/>
      <c r="M237" s="10">
        <f aca="true" t="shared" si="162" ref="M237:M242">C237*L237</f>
        <v>0</v>
      </c>
      <c r="N237" s="10">
        <f aca="true" t="shared" si="163" ref="N237:N242">D237*L237</f>
        <v>0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24" customHeight="1">
      <c r="A238" s="72"/>
      <c r="B238" s="9" t="s">
        <v>15</v>
      </c>
      <c r="C238" s="10">
        <v>12</v>
      </c>
      <c r="D238" s="10">
        <f t="shared" si="158"/>
        <v>12.96</v>
      </c>
      <c r="E238" s="10">
        <f t="shared" si="159"/>
        <v>30.555555555555554</v>
      </c>
      <c r="F238" s="10">
        <v>33</v>
      </c>
      <c r="G238" s="11">
        <v>0.08</v>
      </c>
      <c r="H238" s="11">
        <f t="shared" si="160"/>
        <v>0.6072727272727273</v>
      </c>
      <c r="I238" s="11">
        <f t="shared" si="160"/>
        <v>0.6072727272727273</v>
      </c>
      <c r="J238" s="11">
        <f t="shared" si="161"/>
        <v>1.546296296296296</v>
      </c>
      <c r="K238" s="11">
        <f t="shared" si="161"/>
        <v>1.546296296296296</v>
      </c>
      <c r="L238" s="9"/>
      <c r="M238" s="10">
        <f t="shared" si="162"/>
        <v>0</v>
      </c>
      <c r="N238" s="10">
        <f t="shared" si="163"/>
        <v>0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24" customHeight="1">
      <c r="A239" s="72"/>
      <c r="B239" s="9" t="s">
        <v>16</v>
      </c>
      <c r="C239" s="10">
        <v>10</v>
      </c>
      <c r="D239" s="10">
        <f t="shared" si="158"/>
        <v>10.8</v>
      </c>
      <c r="E239" s="10">
        <f t="shared" si="159"/>
        <v>30.555555555555554</v>
      </c>
      <c r="F239" s="10">
        <v>33</v>
      </c>
      <c r="G239" s="11">
        <v>0.08</v>
      </c>
      <c r="H239" s="11">
        <f t="shared" si="160"/>
        <v>0.6727272727272727</v>
      </c>
      <c r="I239" s="11">
        <f t="shared" si="160"/>
        <v>0.6727272727272727</v>
      </c>
      <c r="J239" s="11">
        <f t="shared" si="161"/>
        <v>2.0555555555555554</v>
      </c>
      <c r="K239" s="11">
        <f t="shared" si="161"/>
        <v>2.0555555555555554</v>
      </c>
      <c r="L239" s="9"/>
      <c r="M239" s="10">
        <f t="shared" si="162"/>
        <v>0</v>
      </c>
      <c r="N239" s="10">
        <f t="shared" si="163"/>
        <v>0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24" customHeight="1">
      <c r="A240" s="72"/>
      <c r="B240" s="9" t="s">
        <v>17</v>
      </c>
      <c r="C240" s="10">
        <v>9.5</v>
      </c>
      <c r="D240" s="10">
        <f t="shared" si="158"/>
        <v>10.26</v>
      </c>
      <c r="E240" s="10">
        <f t="shared" si="159"/>
        <v>30.555555555555554</v>
      </c>
      <c r="F240" s="10">
        <v>33</v>
      </c>
      <c r="G240" s="11">
        <v>0.08</v>
      </c>
      <c r="H240" s="11">
        <f t="shared" si="160"/>
        <v>0.6890909090909091</v>
      </c>
      <c r="I240" s="11">
        <f t="shared" si="160"/>
        <v>0.6890909090909092</v>
      </c>
      <c r="J240" s="11">
        <f t="shared" si="161"/>
        <v>2.216374269005848</v>
      </c>
      <c r="K240" s="11">
        <f t="shared" si="161"/>
        <v>2.2163742690058483</v>
      </c>
      <c r="L240" s="9"/>
      <c r="M240" s="10">
        <f t="shared" si="162"/>
        <v>0</v>
      </c>
      <c r="N240" s="10">
        <f t="shared" si="163"/>
        <v>0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24" customHeight="1">
      <c r="A241" s="72"/>
      <c r="B241" s="53" t="s">
        <v>102</v>
      </c>
      <c r="C241" s="54">
        <v>9</v>
      </c>
      <c r="D241" s="10">
        <f t="shared" si="158"/>
        <v>9.72</v>
      </c>
      <c r="E241" s="10">
        <f t="shared" si="159"/>
        <v>30.555555555555554</v>
      </c>
      <c r="F241" s="10">
        <v>33</v>
      </c>
      <c r="G241" s="11">
        <v>0.08</v>
      </c>
      <c r="H241" s="55"/>
      <c r="I241" s="55"/>
      <c r="J241" s="55"/>
      <c r="K241" s="55"/>
      <c r="L241" s="53"/>
      <c r="M241" s="10">
        <f t="shared" si="162"/>
        <v>0</v>
      </c>
      <c r="N241" s="56">
        <f t="shared" si="163"/>
        <v>0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24" customHeight="1">
      <c r="A242" s="73"/>
      <c r="B242" s="53" t="s">
        <v>103</v>
      </c>
      <c r="C242" s="54">
        <v>8.5</v>
      </c>
      <c r="D242" s="10">
        <f t="shared" si="158"/>
        <v>9.18</v>
      </c>
      <c r="E242" s="10">
        <f t="shared" si="159"/>
        <v>30.555555555555554</v>
      </c>
      <c r="F242" s="10">
        <v>33</v>
      </c>
      <c r="G242" s="11">
        <v>0.08</v>
      </c>
      <c r="H242" s="55"/>
      <c r="I242" s="55"/>
      <c r="J242" s="55"/>
      <c r="K242" s="55"/>
      <c r="L242" s="53"/>
      <c r="M242" s="10">
        <f t="shared" si="162"/>
        <v>0</v>
      </c>
      <c r="N242" s="56">
        <f t="shared" si="163"/>
        <v>0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24" customHeight="1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24" customHeight="1">
      <c r="A244" s="8" t="s">
        <v>24</v>
      </c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24" customHeight="1">
      <c r="A245" s="87" t="s">
        <v>25</v>
      </c>
      <c r="B245" s="9" t="s">
        <v>101</v>
      </c>
      <c r="C245" s="10">
        <v>12</v>
      </c>
      <c r="D245" s="10">
        <f>C245+C245*G245</f>
        <v>14.76</v>
      </c>
      <c r="E245" s="10">
        <f>F245/1.23</f>
        <v>48.78048780487805</v>
      </c>
      <c r="F245" s="10">
        <v>60</v>
      </c>
      <c r="G245" s="11">
        <v>0.23</v>
      </c>
      <c r="H245" s="11">
        <f aca="true" t="shared" si="164" ref="H245:I248">(E245-C245)/E245</f>
        <v>0.754</v>
      </c>
      <c r="I245" s="11">
        <f t="shared" si="164"/>
        <v>0.754</v>
      </c>
      <c r="J245" s="11">
        <f aca="true" t="shared" si="165" ref="J245:K248">(E245-C245)/C245</f>
        <v>3.065040650406504</v>
      </c>
      <c r="K245" s="11">
        <f t="shared" si="165"/>
        <v>3.0650406504065044</v>
      </c>
      <c r="L245" s="9"/>
      <c r="M245" s="10">
        <f>C245*L245</f>
        <v>0</v>
      </c>
      <c r="N245" s="10">
        <f>D245*L245</f>
        <v>0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24" customHeight="1">
      <c r="A246" s="87"/>
      <c r="B246" s="9" t="s">
        <v>15</v>
      </c>
      <c r="C246" s="10">
        <v>10</v>
      </c>
      <c r="D246" s="10">
        <f>C246+C246*G246</f>
        <v>12.3</v>
      </c>
      <c r="E246" s="10">
        <f>F246/1.23</f>
        <v>48.78048780487805</v>
      </c>
      <c r="F246" s="10">
        <v>60</v>
      </c>
      <c r="G246" s="11">
        <v>0.23</v>
      </c>
      <c r="H246" s="11">
        <f t="shared" si="164"/>
        <v>0.795</v>
      </c>
      <c r="I246" s="11">
        <f t="shared" si="164"/>
        <v>0.795</v>
      </c>
      <c r="J246" s="11">
        <f t="shared" si="165"/>
        <v>3.8780487804878048</v>
      </c>
      <c r="K246" s="11">
        <f t="shared" si="165"/>
        <v>3.8780487804878048</v>
      </c>
      <c r="L246" s="9"/>
      <c r="M246" s="10">
        <f>C246*L246</f>
        <v>0</v>
      </c>
      <c r="N246" s="10">
        <f>D246*L246</f>
        <v>0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24" customHeight="1">
      <c r="A247" s="87"/>
      <c r="B247" s="9" t="s">
        <v>16</v>
      </c>
      <c r="C247" s="10">
        <v>8</v>
      </c>
      <c r="D247" s="10">
        <f>C247+C247*G247</f>
        <v>9.84</v>
      </c>
      <c r="E247" s="10">
        <f>F247/1.23</f>
        <v>48.78048780487805</v>
      </c>
      <c r="F247" s="10">
        <v>60</v>
      </c>
      <c r="G247" s="11">
        <v>0.23</v>
      </c>
      <c r="H247" s="11">
        <f t="shared" si="164"/>
        <v>0.836</v>
      </c>
      <c r="I247" s="11">
        <f t="shared" si="164"/>
        <v>0.836</v>
      </c>
      <c r="J247" s="11">
        <f t="shared" si="165"/>
        <v>5.097560975609756</v>
      </c>
      <c r="K247" s="11">
        <f t="shared" si="165"/>
        <v>5.097560975609756</v>
      </c>
      <c r="L247" s="9"/>
      <c r="M247" s="10">
        <f>C247*L247</f>
        <v>0</v>
      </c>
      <c r="N247" s="10">
        <f>D247*L247</f>
        <v>0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24" customHeight="1">
      <c r="A248" s="87"/>
      <c r="B248" s="9" t="s">
        <v>17</v>
      </c>
      <c r="C248" s="10">
        <v>5</v>
      </c>
      <c r="D248" s="10">
        <f>C248+C248*G248</f>
        <v>6.15</v>
      </c>
      <c r="E248" s="10">
        <f>F248/1.23</f>
        <v>48.78048780487805</v>
      </c>
      <c r="F248" s="10">
        <v>60</v>
      </c>
      <c r="G248" s="11">
        <v>0.23</v>
      </c>
      <c r="H248" s="11">
        <f t="shared" si="164"/>
        <v>0.8975</v>
      </c>
      <c r="I248" s="11">
        <f t="shared" si="164"/>
        <v>0.8975000000000001</v>
      </c>
      <c r="J248" s="11">
        <f t="shared" si="165"/>
        <v>8.75609756097561</v>
      </c>
      <c r="K248" s="11">
        <f t="shared" si="165"/>
        <v>8.75609756097561</v>
      </c>
      <c r="L248" s="9"/>
      <c r="M248" s="10">
        <f>C248*L248</f>
        <v>0</v>
      </c>
      <c r="N248" s="10">
        <f>D248*L248</f>
        <v>0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24" customHeight="1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24" customHeight="1">
      <c r="A250" s="8" t="s">
        <v>26</v>
      </c>
      <c r="B250" s="2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24" customHeight="1">
      <c r="A251" s="87" t="s">
        <v>138</v>
      </c>
      <c r="B251" s="9" t="s">
        <v>101</v>
      </c>
      <c r="C251" s="10">
        <v>3.8</v>
      </c>
      <c r="D251" s="10">
        <f>C251+C251*G251</f>
        <v>3.8</v>
      </c>
      <c r="E251" s="54">
        <f>F251/1</f>
        <v>5.8</v>
      </c>
      <c r="F251" s="10">
        <v>5.8</v>
      </c>
      <c r="G251" s="11">
        <v>0</v>
      </c>
      <c r="H251" s="11">
        <f aca="true" t="shared" si="166" ref="H251:I254">(E251-C251)/E251</f>
        <v>0.3448275862068966</v>
      </c>
      <c r="I251" s="11">
        <f t="shared" si="166"/>
        <v>0.3448275862068966</v>
      </c>
      <c r="J251" s="11">
        <f aca="true" t="shared" si="167" ref="J251:K254">(E251-C251)/C251</f>
        <v>0.5263157894736842</v>
      </c>
      <c r="K251" s="11">
        <f t="shared" si="167"/>
        <v>0.5263157894736842</v>
      </c>
      <c r="L251" s="9"/>
      <c r="M251" s="10">
        <f>C251*L251</f>
        <v>0</v>
      </c>
      <c r="N251" s="10">
        <f>D251*L251</f>
        <v>0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24" customHeight="1">
      <c r="A252" s="87"/>
      <c r="B252" s="9" t="s">
        <v>15</v>
      </c>
      <c r="C252" s="10">
        <v>3.6</v>
      </c>
      <c r="D252" s="10">
        <f>C252+C252*G252</f>
        <v>3.6</v>
      </c>
      <c r="E252" s="54">
        <f>F252/1</f>
        <v>5.8</v>
      </c>
      <c r="F252" s="10">
        <v>5.8</v>
      </c>
      <c r="G252" s="11">
        <v>0</v>
      </c>
      <c r="H252" s="11">
        <f t="shared" si="166"/>
        <v>0.3793103448275862</v>
      </c>
      <c r="I252" s="11">
        <f t="shared" si="166"/>
        <v>0.3793103448275862</v>
      </c>
      <c r="J252" s="11">
        <f t="shared" si="167"/>
        <v>0.611111111111111</v>
      </c>
      <c r="K252" s="11">
        <f t="shared" si="167"/>
        <v>0.611111111111111</v>
      </c>
      <c r="L252" s="9"/>
      <c r="M252" s="10">
        <f>C252*L252</f>
        <v>0</v>
      </c>
      <c r="N252" s="10">
        <f>D252*L252</f>
        <v>0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24" customHeight="1">
      <c r="A253" s="87"/>
      <c r="B253" s="9" t="s">
        <v>16</v>
      </c>
      <c r="C253" s="10">
        <v>3.3</v>
      </c>
      <c r="D253" s="10">
        <f>C253+C253*G253</f>
        <v>3.3</v>
      </c>
      <c r="E253" s="54">
        <f>F253/1</f>
        <v>5.8</v>
      </c>
      <c r="F253" s="10">
        <v>5.8</v>
      </c>
      <c r="G253" s="11">
        <v>0</v>
      </c>
      <c r="H253" s="11">
        <f t="shared" si="166"/>
        <v>0.4310344827586207</v>
      </c>
      <c r="I253" s="11">
        <f t="shared" si="166"/>
        <v>0.4310344827586207</v>
      </c>
      <c r="J253" s="11">
        <f t="shared" si="167"/>
        <v>0.7575757575757576</v>
      </c>
      <c r="K253" s="11">
        <f t="shared" si="167"/>
        <v>0.7575757575757576</v>
      </c>
      <c r="L253" s="9"/>
      <c r="M253" s="10">
        <f>C253*L253</f>
        <v>0</v>
      </c>
      <c r="N253" s="10">
        <f>D253*L253</f>
        <v>0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24" customHeight="1">
      <c r="A254" s="87"/>
      <c r="B254" s="9" t="s">
        <v>17</v>
      </c>
      <c r="C254" s="10">
        <v>3.1</v>
      </c>
      <c r="D254" s="10">
        <f>C254+C254*G254</f>
        <v>3.1</v>
      </c>
      <c r="E254" s="54">
        <f>F254/1</f>
        <v>5.8</v>
      </c>
      <c r="F254" s="10">
        <v>5.8</v>
      </c>
      <c r="G254" s="11">
        <v>0</v>
      </c>
      <c r="H254" s="11">
        <f t="shared" si="166"/>
        <v>0.46551724137931033</v>
      </c>
      <c r="I254" s="11">
        <f t="shared" si="166"/>
        <v>0.46551724137931033</v>
      </c>
      <c r="J254" s="11">
        <f t="shared" si="167"/>
        <v>0.8709677419354838</v>
      </c>
      <c r="K254" s="11">
        <f t="shared" si="167"/>
        <v>0.8709677419354838</v>
      </c>
      <c r="L254" s="9"/>
      <c r="M254" s="10">
        <f>C254*L254</f>
        <v>0</v>
      </c>
      <c r="N254" s="10">
        <f>D254*L254</f>
        <v>0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24" customHeight="1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24" customHeight="1">
      <c r="A256" s="87" t="s">
        <v>139</v>
      </c>
      <c r="B256" s="9" t="s">
        <v>101</v>
      </c>
      <c r="C256" s="10">
        <v>5</v>
      </c>
      <c r="D256" s="10">
        <f>C256+C256*G256</f>
        <v>5</v>
      </c>
      <c r="E256" s="54">
        <f>F256/1</f>
        <v>7.5</v>
      </c>
      <c r="F256" s="10">
        <v>7.5</v>
      </c>
      <c r="G256" s="11">
        <v>0</v>
      </c>
      <c r="H256" s="11">
        <f aca="true" t="shared" si="168" ref="H256:I259">(E256-C256)/E256</f>
        <v>0.3333333333333333</v>
      </c>
      <c r="I256" s="11">
        <f t="shared" si="168"/>
        <v>0.3333333333333333</v>
      </c>
      <c r="J256" s="11">
        <f aca="true" t="shared" si="169" ref="J256:K259">(E256-C256)/C256</f>
        <v>0.5</v>
      </c>
      <c r="K256" s="11">
        <f t="shared" si="169"/>
        <v>0.5</v>
      </c>
      <c r="L256" s="9"/>
      <c r="M256" s="10">
        <f>C256*L256</f>
        <v>0</v>
      </c>
      <c r="N256" s="10">
        <f>D256*L256</f>
        <v>0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24" customHeight="1">
      <c r="A257" s="87"/>
      <c r="B257" s="9" t="s">
        <v>15</v>
      </c>
      <c r="C257" s="10">
        <v>4.9</v>
      </c>
      <c r="D257" s="10">
        <f>C257+C257*G257</f>
        <v>4.9</v>
      </c>
      <c r="E257" s="54">
        <f>F257/1</f>
        <v>7.5</v>
      </c>
      <c r="F257" s="10">
        <v>7.5</v>
      </c>
      <c r="G257" s="11">
        <v>0</v>
      </c>
      <c r="H257" s="11">
        <f t="shared" si="168"/>
        <v>0.3466666666666666</v>
      </c>
      <c r="I257" s="11">
        <f t="shared" si="168"/>
        <v>0.3466666666666666</v>
      </c>
      <c r="J257" s="11">
        <f t="shared" si="169"/>
        <v>0.5306122448979591</v>
      </c>
      <c r="K257" s="11">
        <f t="shared" si="169"/>
        <v>0.5306122448979591</v>
      </c>
      <c r="L257" s="9"/>
      <c r="M257" s="10">
        <f>C257*L257</f>
        <v>0</v>
      </c>
      <c r="N257" s="10">
        <f>D257*L257</f>
        <v>0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24" customHeight="1">
      <c r="A258" s="87"/>
      <c r="B258" s="9" t="s">
        <v>16</v>
      </c>
      <c r="C258" s="10">
        <v>4.8</v>
      </c>
      <c r="D258" s="10">
        <f>C258+C258*G258</f>
        <v>4.8</v>
      </c>
      <c r="E258" s="54">
        <f>F258/1</f>
        <v>7.5</v>
      </c>
      <c r="F258" s="10">
        <v>7.5</v>
      </c>
      <c r="G258" s="11">
        <v>0</v>
      </c>
      <c r="H258" s="11">
        <f t="shared" si="168"/>
        <v>0.36000000000000004</v>
      </c>
      <c r="I258" s="11">
        <f t="shared" si="168"/>
        <v>0.36000000000000004</v>
      </c>
      <c r="J258" s="11">
        <f t="shared" si="169"/>
        <v>0.5625000000000001</v>
      </c>
      <c r="K258" s="11">
        <f t="shared" si="169"/>
        <v>0.5625000000000001</v>
      </c>
      <c r="L258" s="9"/>
      <c r="M258" s="10">
        <f>C258*L258</f>
        <v>0</v>
      </c>
      <c r="N258" s="10">
        <f>D258*L258</f>
        <v>0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24" customHeight="1">
      <c r="A259" s="87"/>
      <c r="B259" s="9" t="s">
        <v>17</v>
      </c>
      <c r="C259" s="10">
        <v>4.7</v>
      </c>
      <c r="D259" s="10">
        <f>C259+C259*G259</f>
        <v>4.7</v>
      </c>
      <c r="E259" s="54">
        <f>F259/1</f>
        <v>7.5</v>
      </c>
      <c r="F259" s="10">
        <v>7.5</v>
      </c>
      <c r="G259" s="11">
        <v>0</v>
      </c>
      <c r="H259" s="11">
        <f t="shared" si="168"/>
        <v>0.3733333333333333</v>
      </c>
      <c r="I259" s="11">
        <f t="shared" si="168"/>
        <v>0.3733333333333333</v>
      </c>
      <c r="J259" s="11">
        <f t="shared" si="169"/>
        <v>0.5957446808510638</v>
      </c>
      <c r="K259" s="11">
        <f t="shared" si="169"/>
        <v>0.5957446808510638</v>
      </c>
      <c r="L259" s="9"/>
      <c r="M259" s="10">
        <f>C259*L259</f>
        <v>0</v>
      </c>
      <c r="N259" s="10">
        <f>D259*L259</f>
        <v>0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24" customHeight="1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24" customHeight="1">
      <c r="A261" s="87" t="s">
        <v>140</v>
      </c>
      <c r="B261" s="9" t="s">
        <v>101</v>
      </c>
      <c r="C261" s="10">
        <v>5.9</v>
      </c>
      <c r="D261" s="10">
        <f>C261+C261*G261</f>
        <v>5.9</v>
      </c>
      <c r="E261" s="54">
        <f>F261/1</f>
        <v>8.6</v>
      </c>
      <c r="F261" s="10">
        <v>8.6</v>
      </c>
      <c r="G261" s="11">
        <v>0</v>
      </c>
      <c r="H261" s="11">
        <f aca="true" t="shared" si="170" ref="H261:I264">(E261-C261)/E261</f>
        <v>0.31395348837209297</v>
      </c>
      <c r="I261" s="11">
        <f t="shared" si="170"/>
        <v>0.31395348837209297</v>
      </c>
      <c r="J261" s="11">
        <f aca="true" t="shared" si="171" ref="J261:K264">(E261-C261)/C261</f>
        <v>0.45762711864406763</v>
      </c>
      <c r="K261" s="11">
        <f t="shared" si="171"/>
        <v>0.45762711864406763</v>
      </c>
      <c r="L261" s="9"/>
      <c r="M261" s="10">
        <f>C261*L261</f>
        <v>0</v>
      </c>
      <c r="N261" s="10">
        <f>D261*L261</f>
        <v>0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24" customHeight="1">
      <c r="A262" s="87"/>
      <c r="B262" s="9" t="s">
        <v>15</v>
      </c>
      <c r="C262" s="10">
        <v>5.7</v>
      </c>
      <c r="D262" s="10">
        <f>C262+C262*G262</f>
        <v>5.7</v>
      </c>
      <c r="E262" s="54">
        <f>F262/1</f>
        <v>8.6</v>
      </c>
      <c r="F262" s="10">
        <v>8.6</v>
      </c>
      <c r="G262" s="11">
        <v>0</v>
      </c>
      <c r="H262" s="11">
        <f t="shared" si="170"/>
        <v>0.33720930232558133</v>
      </c>
      <c r="I262" s="11">
        <f t="shared" si="170"/>
        <v>0.33720930232558133</v>
      </c>
      <c r="J262" s="11">
        <f t="shared" si="171"/>
        <v>0.5087719298245613</v>
      </c>
      <c r="K262" s="11">
        <f t="shared" si="171"/>
        <v>0.5087719298245613</v>
      </c>
      <c r="L262" s="9"/>
      <c r="M262" s="10">
        <f>C262*L262</f>
        <v>0</v>
      </c>
      <c r="N262" s="10">
        <f>D262*L262</f>
        <v>0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24" customHeight="1">
      <c r="A263" s="87"/>
      <c r="B263" s="9" t="s">
        <v>16</v>
      </c>
      <c r="C263" s="10">
        <v>5.5</v>
      </c>
      <c r="D263" s="10">
        <f>C263+C263*G263</f>
        <v>5.5</v>
      </c>
      <c r="E263" s="54">
        <f>F263/1</f>
        <v>8.6</v>
      </c>
      <c r="F263" s="10">
        <v>8.6</v>
      </c>
      <c r="G263" s="11">
        <v>0</v>
      </c>
      <c r="H263" s="11">
        <f t="shared" si="170"/>
        <v>0.36046511627906974</v>
      </c>
      <c r="I263" s="11">
        <f t="shared" si="170"/>
        <v>0.36046511627906974</v>
      </c>
      <c r="J263" s="11">
        <f t="shared" si="171"/>
        <v>0.5636363636363636</v>
      </c>
      <c r="K263" s="11">
        <f t="shared" si="171"/>
        <v>0.5636363636363636</v>
      </c>
      <c r="L263" s="9"/>
      <c r="M263" s="10">
        <f>C263*L263</f>
        <v>0</v>
      </c>
      <c r="N263" s="10">
        <f>D263*L263</f>
        <v>0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24" customHeight="1">
      <c r="A264" s="87"/>
      <c r="B264" s="9" t="s">
        <v>17</v>
      </c>
      <c r="C264" s="10">
        <v>5.25</v>
      </c>
      <c r="D264" s="10">
        <f>C264+C264*G264</f>
        <v>5.25</v>
      </c>
      <c r="E264" s="54">
        <f>F264/1</f>
        <v>8.6</v>
      </c>
      <c r="F264" s="10">
        <v>8.6</v>
      </c>
      <c r="G264" s="11">
        <v>0</v>
      </c>
      <c r="H264" s="11">
        <f t="shared" si="170"/>
        <v>0.3895348837209302</v>
      </c>
      <c r="I264" s="11">
        <f t="shared" si="170"/>
        <v>0.3895348837209302</v>
      </c>
      <c r="J264" s="11">
        <f t="shared" si="171"/>
        <v>0.638095238095238</v>
      </c>
      <c r="K264" s="11">
        <f t="shared" si="171"/>
        <v>0.638095238095238</v>
      </c>
      <c r="L264" s="9"/>
      <c r="M264" s="10">
        <f>C264*L264</f>
        <v>0</v>
      </c>
      <c r="N264" s="10">
        <f>D264*L264</f>
        <v>0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24" customHeight="1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24" customHeight="1">
      <c r="A266" s="8" t="s">
        <v>27</v>
      </c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24" customHeight="1">
      <c r="A267" s="87" t="s">
        <v>141</v>
      </c>
      <c r="B267" s="9" t="s">
        <v>101</v>
      </c>
      <c r="C267" s="10">
        <v>2</v>
      </c>
      <c r="D267" s="10">
        <f>C267+C267*G267</f>
        <v>2</v>
      </c>
      <c r="E267" s="54">
        <f>F267/1</f>
        <v>3.25</v>
      </c>
      <c r="F267" s="10">
        <v>3.25</v>
      </c>
      <c r="G267" s="11">
        <v>0</v>
      </c>
      <c r="H267" s="11">
        <f aca="true" t="shared" si="172" ref="H267:I270">(E267-C267)/E267</f>
        <v>0.38461538461538464</v>
      </c>
      <c r="I267" s="11">
        <f t="shared" si="172"/>
        <v>0.38461538461538464</v>
      </c>
      <c r="J267" s="11">
        <f aca="true" t="shared" si="173" ref="J267:K270">(E267-C267)/C267</f>
        <v>0.625</v>
      </c>
      <c r="K267" s="11">
        <f t="shared" si="173"/>
        <v>0.625</v>
      </c>
      <c r="L267" s="9"/>
      <c r="M267" s="10">
        <f>C267*L267</f>
        <v>0</v>
      </c>
      <c r="N267" s="10">
        <f>D267*L267</f>
        <v>0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24" customHeight="1">
      <c r="A268" s="87"/>
      <c r="B268" s="9" t="s">
        <v>15</v>
      </c>
      <c r="C268" s="10">
        <v>1.88</v>
      </c>
      <c r="D268" s="10">
        <f>C268+C268*G268</f>
        <v>1.88</v>
      </c>
      <c r="E268" s="54">
        <f>F268/1</f>
        <v>3.25</v>
      </c>
      <c r="F268" s="10">
        <v>3.25</v>
      </c>
      <c r="G268" s="11">
        <v>0</v>
      </c>
      <c r="H268" s="11">
        <f t="shared" si="172"/>
        <v>0.4215384615384616</v>
      </c>
      <c r="I268" s="11">
        <f t="shared" si="172"/>
        <v>0.4215384615384616</v>
      </c>
      <c r="J268" s="11">
        <f t="shared" si="173"/>
        <v>0.7287234042553192</v>
      </c>
      <c r="K268" s="11">
        <f t="shared" si="173"/>
        <v>0.7287234042553192</v>
      </c>
      <c r="L268" s="9"/>
      <c r="M268" s="10">
        <f>C268*L268</f>
        <v>0</v>
      </c>
      <c r="N268" s="10">
        <f>D268*L268</f>
        <v>0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24" customHeight="1">
      <c r="A269" s="87"/>
      <c r="B269" s="9" t="s">
        <v>16</v>
      </c>
      <c r="C269" s="10">
        <v>1.64</v>
      </c>
      <c r="D269" s="10">
        <f>C269+C269*G269</f>
        <v>1.64</v>
      </c>
      <c r="E269" s="54">
        <f>F269/1</f>
        <v>3.25</v>
      </c>
      <c r="F269" s="10">
        <v>3.25</v>
      </c>
      <c r="G269" s="11">
        <v>0</v>
      </c>
      <c r="H269" s="11">
        <f t="shared" si="172"/>
        <v>0.4953846153846154</v>
      </c>
      <c r="I269" s="11">
        <f t="shared" si="172"/>
        <v>0.4953846153846154</v>
      </c>
      <c r="J269" s="11">
        <f t="shared" si="173"/>
        <v>0.9817073170731708</v>
      </c>
      <c r="K269" s="11">
        <f t="shared" si="173"/>
        <v>0.9817073170731708</v>
      </c>
      <c r="L269" s="9"/>
      <c r="M269" s="10">
        <f>C269*L269</f>
        <v>0</v>
      </c>
      <c r="N269" s="10">
        <f>D269*L269</f>
        <v>0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24" customHeight="1">
      <c r="A270" s="87"/>
      <c r="B270" s="9" t="s">
        <v>17</v>
      </c>
      <c r="C270" s="10">
        <v>1.53</v>
      </c>
      <c r="D270" s="10">
        <f>C270+C270*G270</f>
        <v>1.53</v>
      </c>
      <c r="E270" s="54">
        <f>F270/1</f>
        <v>3.25</v>
      </c>
      <c r="F270" s="10">
        <v>3.25</v>
      </c>
      <c r="G270" s="11">
        <v>0</v>
      </c>
      <c r="H270" s="11">
        <f t="shared" si="172"/>
        <v>0.5292307692307692</v>
      </c>
      <c r="I270" s="11">
        <f t="shared" si="172"/>
        <v>0.5292307692307692</v>
      </c>
      <c r="J270" s="11">
        <f t="shared" si="173"/>
        <v>1.1241830065359477</v>
      </c>
      <c r="K270" s="11">
        <f t="shared" si="173"/>
        <v>1.1241830065359477</v>
      </c>
      <c r="L270" s="9"/>
      <c r="M270" s="10">
        <f>C270*L270</f>
        <v>0</v>
      </c>
      <c r="N270" s="10">
        <f>D270*L270</f>
        <v>0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24" customHeight="1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24" customHeight="1">
      <c r="A272" s="87" t="s">
        <v>142</v>
      </c>
      <c r="B272" s="9" t="s">
        <v>101</v>
      </c>
      <c r="C272" s="10">
        <v>3</v>
      </c>
      <c r="D272" s="10">
        <f>C272+C272*G272</f>
        <v>3</v>
      </c>
      <c r="E272" s="54">
        <f>F272/1</f>
        <v>5.1</v>
      </c>
      <c r="F272" s="10">
        <v>5.1</v>
      </c>
      <c r="G272" s="11">
        <v>0</v>
      </c>
      <c r="H272" s="11">
        <f aca="true" t="shared" si="174" ref="H272:I275">(E272-C272)/E272</f>
        <v>0.4117647058823529</v>
      </c>
      <c r="I272" s="11">
        <f t="shared" si="174"/>
        <v>0.4117647058823529</v>
      </c>
      <c r="J272" s="11">
        <f aca="true" t="shared" si="175" ref="J272:K275">(E272-C272)/C272</f>
        <v>0.6999999999999998</v>
      </c>
      <c r="K272" s="11">
        <f t="shared" si="175"/>
        <v>0.6999999999999998</v>
      </c>
      <c r="L272" s="9"/>
      <c r="M272" s="10">
        <f>C272*L272</f>
        <v>0</v>
      </c>
      <c r="N272" s="10">
        <f>D272*L272</f>
        <v>0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24" customHeight="1">
      <c r="A273" s="87"/>
      <c r="B273" s="9" t="s">
        <v>15</v>
      </c>
      <c r="C273" s="10">
        <v>2.79</v>
      </c>
      <c r="D273" s="10">
        <f>C273+C273*G273</f>
        <v>2.79</v>
      </c>
      <c r="E273" s="54">
        <f>F273/1</f>
        <v>5.1</v>
      </c>
      <c r="F273" s="10">
        <v>5.1</v>
      </c>
      <c r="G273" s="11">
        <v>0</v>
      </c>
      <c r="H273" s="11">
        <f t="shared" si="174"/>
        <v>0.4529411764705882</v>
      </c>
      <c r="I273" s="11">
        <f t="shared" si="174"/>
        <v>0.4529411764705882</v>
      </c>
      <c r="J273" s="11">
        <f t="shared" si="175"/>
        <v>0.8279569892473116</v>
      </c>
      <c r="K273" s="11">
        <f t="shared" si="175"/>
        <v>0.8279569892473116</v>
      </c>
      <c r="L273" s="9"/>
      <c r="M273" s="10">
        <f>C273*L273</f>
        <v>0</v>
      </c>
      <c r="N273" s="10">
        <f>D273*L273</f>
        <v>0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24" customHeight="1">
      <c r="A274" s="87"/>
      <c r="B274" s="9" t="s">
        <v>16</v>
      </c>
      <c r="C274" s="10">
        <v>2.46</v>
      </c>
      <c r="D274" s="10">
        <f>C274+C274*G274</f>
        <v>2.46</v>
      </c>
      <c r="E274" s="54">
        <f>F274/1</f>
        <v>5.1</v>
      </c>
      <c r="F274" s="10">
        <v>5.1</v>
      </c>
      <c r="G274" s="11">
        <v>0</v>
      </c>
      <c r="H274" s="11">
        <f t="shared" si="174"/>
        <v>0.5176470588235293</v>
      </c>
      <c r="I274" s="11">
        <f t="shared" si="174"/>
        <v>0.5176470588235293</v>
      </c>
      <c r="J274" s="11">
        <f t="shared" si="175"/>
        <v>1.073170731707317</v>
      </c>
      <c r="K274" s="11">
        <f t="shared" si="175"/>
        <v>1.073170731707317</v>
      </c>
      <c r="L274" s="9"/>
      <c r="M274" s="10">
        <f>C274*L274</f>
        <v>0</v>
      </c>
      <c r="N274" s="10">
        <f>D274*L274</f>
        <v>0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24" customHeight="1">
      <c r="A275" s="87"/>
      <c r="B275" s="9" t="s">
        <v>17</v>
      </c>
      <c r="C275" s="10">
        <v>2.39</v>
      </c>
      <c r="D275" s="10">
        <f>C275+C275*G275</f>
        <v>2.39</v>
      </c>
      <c r="E275" s="54">
        <f>F275/1</f>
        <v>5.1</v>
      </c>
      <c r="F275" s="10">
        <v>5.1</v>
      </c>
      <c r="G275" s="11">
        <v>0</v>
      </c>
      <c r="H275" s="11">
        <f t="shared" si="174"/>
        <v>0.5313725490196077</v>
      </c>
      <c r="I275" s="11">
        <f t="shared" si="174"/>
        <v>0.5313725490196077</v>
      </c>
      <c r="J275" s="11">
        <f t="shared" si="175"/>
        <v>1.133891213389121</v>
      </c>
      <c r="K275" s="11">
        <f t="shared" si="175"/>
        <v>1.133891213389121</v>
      </c>
      <c r="L275" s="9"/>
      <c r="M275" s="10">
        <f>C275*L275</f>
        <v>0</v>
      </c>
      <c r="N275" s="10">
        <f>D275*L275</f>
        <v>0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24" customHeight="1">
      <c r="A276" s="8" t="s">
        <v>62</v>
      </c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24" customHeight="1">
      <c r="A277" s="87" t="s">
        <v>143</v>
      </c>
      <c r="B277" s="9" t="s">
        <v>101</v>
      </c>
      <c r="C277" s="54">
        <v>3.7</v>
      </c>
      <c r="D277" s="54">
        <f>C277+C277*G277</f>
        <v>3.7</v>
      </c>
      <c r="E277" s="54">
        <f>F277/1</f>
        <v>6</v>
      </c>
      <c r="F277" s="54">
        <v>6</v>
      </c>
      <c r="G277" s="11">
        <v>0</v>
      </c>
      <c r="H277" s="55"/>
      <c r="I277" s="55"/>
      <c r="J277" s="55"/>
      <c r="K277" s="55"/>
      <c r="L277" s="53"/>
      <c r="M277" s="54">
        <f>C277*L277</f>
        <v>0</v>
      </c>
      <c r="N277" s="56">
        <f>D277*L277</f>
        <v>0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24" customHeight="1">
      <c r="A278" s="87"/>
      <c r="B278" s="9" t="s">
        <v>15</v>
      </c>
      <c r="C278" s="54">
        <v>3.5</v>
      </c>
      <c r="D278" s="54">
        <f>C278+C278*G278</f>
        <v>3.5</v>
      </c>
      <c r="E278" s="54">
        <f>F278/1</f>
        <v>6</v>
      </c>
      <c r="F278" s="54">
        <v>6</v>
      </c>
      <c r="G278" s="11">
        <v>0</v>
      </c>
      <c r="H278" s="55"/>
      <c r="I278" s="55"/>
      <c r="J278" s="55"/>
      <c r="K278" s="55"/>
      <c r="L278" s="53"/>
      <c r="M278" s="54">
        <f>C278*L278</f>
        <v>0</v>
      </c>
      <c r="N278" s="56">
        <f>D278*L278</f>
        <v>0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24" customHeight="1">
      <c r="A279" s="87"/>
      <c r="B279" s="9" t="s">
        <v>16</v>
      </c>
      <c r="C279" s="54">
        <v>3.25</v>
      </c>
      <c r="D279" s="54">
        <f>C279+C279*G279</f>
        <v>3.25</v>
      </c>
      <c r="E279" s="54">
        <f>F279/1</f>
        <v>6</v>
      </c>
      <c r="F279" s="54">
        <v>6</v>
      </c>
      <c r="G279" s="11">
        <v>0</v>
      </c>
      <c r="H279" s="55"/>
      <c r="I279" s="55"/>
      <c r="J279" s="55"/>
      <c r="K279" s="55"/>
      <c r="L279" s="53"/>
      <c r="M279" s="54">
        <f>C279*L279</f>
        <v>0</v>
      </c>
      <c r="N279" s="56">
        <f>D279*L279</f>
        <v>0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24" customHeight="1">
      <c r="A280" s="87"/>
      <c r="B280" s="9" t="s">
        <v>17</v>
      </c>
      <c r="C280" s="54">
        <v>3</v>
      </c>
      <c r="D280" s="54">
        <f>C280+C280*G280</f>
        <v>3</v>
      </c>
      <c r="E280" s="54">
        <f>F280/1</f>
        <v>6</v>
      </c>
      <c r="F280" s="54">
        <v>6</v>
      </c>
      <c r="G280" s="11">
        <v>0</v>
      </c>
      <c r="H280" s="55"/>
      <c r="I280" s="55"/>
      <c r="J280" s="55"/>
      <c r="K280" s="55"/>
      <c r="L280" s="53"/>
      <c r="M280" s="54">
        <f>C280*L280</f>
        <v>0</v>
      </c>
      <c r="N280" s="56">
        <f>D280*L280</f>
        <v>0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24" customHeight="1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24" customHeight="1">
      <c r="A282" s="87" t="s">
        <v>144</v>
      </c>
      <c r="B282" s="9" t="s">
        <v>101</v>
      </c>
      <c r="C282" s="54">
        <v>1.9</v>
      </c>
      <c r="D282" s="54">
        <f>C282+C282*G282</f>
        <v>1.9</v>
      </c>
      <c r="E282" s="54">
        <f>F282/1</f>
        <v>3.9</v>
      </c>
      <c r="F282" s="54">
        <v>3.9</v>
      </c>
      <c r="G282" s="11">
        <v>0</v>
      </c>
      <c r="H282" s="55"/>
      <c r="I282" s="55"/>
      <c r="J282" s="55"/>
      <c r="K282" s="55"/>
      <c r="L282" s="53"/>
      <c r="M282" s="54">
        <f>C282*L282</f>
        <v>0</v>
      </c>
      <c r="N282" s="56">
        <f>D282*L282</f>
        <v>0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24" customHeight="1">
      <c r="A283" s="87"/>
      <c r="B283" s="9" t="s">
        <v>15</v>
      </c>
      <c r="C283" s="54">
        <v>1.7</v>
      </c>
      <c r="D283" s="54">
        <f>C283+C283*G283</f>
        <v>1.7</v>
      </c>
      <c r="E283" s="54">
        <f>F283/1</f>
        <v>3.9</v>
      </c>
      <c r="F283" s="54">
        <v>3.9</v>
      </c>
      <c r="G283" s="11">
        <v>0</v>
      </c>
      <c r="H283" s="55"/>
      <c r="I283" s="55"/>
      <c r="J283" s="55"/>
      <c r="K283" s="55"/>
      <c r="L283" s="53"/>
      <c r="M283" s="54">
        <f>C283*L283</f>
        <v>0</v>
      </c>
      <c r="N283" s="56">
        <f>D283*L283</f>
        <v>0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24" customHeight="1">
      <c r="A284" s="87"/>
      <c r="B284" s="9" t="s">
        <v>16</v>
      </c>
      <c r="C284" s="54">
        <v>1.5</v>
      </c>
      <c r="D284" s="54">
        <f>C284+C284*G284</f>
        <v>1.5</v>
      </c>
      <c r="E284" s="54">
        <f>F284/1</f>
        <v>3.9</v>
      </c>
      <c r="F284" s="54">
        <v>3.9</v>
      </c>
      <c r="G284" s="11">
        <v>0</v>
      </c>
      <c r="H284" s="55"/>
      <c r="I284" s="55"/>
      <c r="J284" s="55"/>
      <c r="K284" s="55"/>
      <c r="L284" s="53"/>
      <c r="M284" s="54">
        <f>C284*L284</f>
        <v>0</v>
      </c>
      <c r="N284" s="56">
        <f>D284*L284</f>
        <v>0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24" customHeight="1">
      <c r="A285" s="87"/>
      <c r="B285" s="9" t="s">
        <v>17</v>
      </c>
      <c r="C285" s="54">
        <v>1.3</v>
      </c>
      <c r="D285" s="54">
        <f>C285+C285*G285</f>
        <v>1.3</v>
      </c>
      <c r="E285" s="54">
        <f>F285/1</f>
        <v>3.9</v>
      </c>
      <c r="F285" s="54">
        <v>3.9</v>
      </c>
      <c r="G285" s="11">
        <v>0</v>
      </c>
      <c r="H285" s="55"/>
      <c r="I285" s="55"/>
      <c r="J285" s="55"/>
      <c r="K285" s="55"/>
      <c r="L285" s="53"/>
      <c r="M285" s="54">
        <f>C285*L285</f>
        <v>0</v>
      </c>
      <c r="N285" s="56">
        <f>D285*L285</f>
        <v>0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24" customHeight="1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24" customHeight="1">
      <c r="A287" s="8" t="s">
        <v>28</v>
      </c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24" customHeight="1">
      <c r="A288" s="87" t="s">
        <v>29</v>
      </c>
      <c r="B288" s="9" t="s">
        <v>101</v>
      </c>
      <c r="C288" s="10">
        <v>7</v>
      </c>
      <c r="D288" s="10">
        <f>C288+C288*G288</f>
        <v>8.61</v>
      </c>
      <c r="E288" s="10">
        <f>F288/1.23</f>
        <v>13.008130081300813</v>
      </c>
      <c r="F288" s="10">
        <v>16</v>
      </c>
      <c r="G288" s="11">
        <v>0.23</v>
      </c>
      <c r="H288" s="11">
        <f aca="true" t="shared" si="176" ref="H288:I291">(E288-C288)/E288</f>
        <v>0.461875</v>
      </c>
      <c r="I288" s="11">
        <f t="shared" si="176"/>
        <v>0.46187500000000004</v>
      </c>
      <c r="J288" s="11">
        <f aca="true" t="shared" si="177" ref="J288:K291">(E288-C288)/C288</f>
        <v>0.8583042973286875</v>
      </c>
      <c r="K288" s="11">
        <f t="shared" si="177"/>
        <v>0.8583042973286877</v>
      </c>
      <c r="L288" s="9"/>
      <c r="M288" s="10">
        <f>C288*L288</f>
        <v>0</v>
      </c>
      <c r="N288" s="10">
        <f>D288*L288</f>
        <v>0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24" customHeight="1">
      <c r="A289" s="87"/>
      <c r="B289" s="9" t="s">
        <v>15</v>
      </c>
      <c r="C289" s="10">
        <v>6</v>
      </c>
      <c r="D289" s="10">
        <f>C289+C289*G289</f>
        <v>7.38</v>
      </c>
      <c r="E289" s="10">
        <f>F289/1.23</f>
        <v>13.008130081300813</v>
      </c>
      <c r="F289" s="10">
        <v>16</v>
      </c>
      <c r="G289" s="11">
        <v>0.23</v>
      </c>
      <c r="H289" s="11">
        <f t="shared" si="176"/>
        <v>0.53875</v>
      </c>
      <c r="I289" s="11">
        <f t="shared" si="176"/>
        <v>0.5387500000000001</v>
      </c>
      <c r="J289" s="11">
        <f t="shared" si="177"/>
        <v>1.1680216802168022</v>
      </c>
      <c r="K289" s="11">
        <f t="shared" si="177"/>
        <v>1.1680216802168024</v>
      </c>
      <c r="L289" s="9"/>
      <c r="M289" s="10">
        <f>C289*L289</f>
        <v>0</v>
      </c>
      <c r="N289" s="10">
        <f>D289*L289</f>
        <v>0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24" customHeight="1">
      <c r="A290" s="87"/>
      <c r="B290" s="9" t="s">
        <v>16</v>
      </c>
      <c r="C290" s="10">
        <v>5</v>
      </c>
      <c r="D290" s="10">
        <f>C290+C290*G290</f>
        <v>6.15</v>
      </c>
      <c r="E290" s="10">
        <f>F290/1.23</f>
        <v>13.008130081300813</v>
      </c>
      <c r="F290" s="10">
        <v>16</v>
      </c>
      <c r="G290" s="11">
        <v>0.23</v>
      </c>
      <c r="H290" s="11">
        <f t="shared" si="176"/>
        <v>0.615625</v>
      </c>
      <c r="I290" s="11">
        <f t="shared" si="176"/>
        <v>0.615625</v>
      </c>
      <c r="J290" s="11">
        <f t="shared" si="177"/>
        <v>1.6016260162601625</v>
      </c>
      <c r="K290" s="11">
        <f t="shared" si="177"/>
        <v>1.6016260162601625</v>
      </c>
      <c r="L290" s="9"/>
      <c r="M290" s="10">
        <f>C290*L290</f>
        <v>0</v>
      </c>
      <c r="N290" s="10">
        <f>D290*L290</f>
        <v>0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24" customHeight="1">
      <c r="A291" s="87"/>
      <c r="B291" s="9" t="s">
        <v>17</v>
      </c>
      <c r="C291" s="10">
        <v>4</v>
      </c>
      <c r="D291" s="10">
        <f>C291+C291*G291</f>
        <v>4.92</v>
      </c>
      <c r="E291" s="10">
        <f>F291/1.23</f>
        <v>13.008130081300813</v>
      </c>
      <c r="F291" s="10">
        <v>16</v>
      </c>
      <c r="G291" s="11">
        <v>0.23</v>
      </c>
      <c r="H291" s="11">
        <f t="shared" si="176"/>
        <v>0.6925</v>
      </c>
      <c r="I291" s="11">
        <f t="shared" si="176"/>
        <v>0.6925</v>
      </c>
      <c r="J291" s="11">
        <f t="shared" si="177"/>
        <v>2.252032520325203</v>
      </c>
      <c r="K291" s="11">
        <f t="shared" si="177"/>
        <v>2.252032520325203</v>
      </c>
      <c r="L291" s="9"/>
      <c r="M291" s="10">
        <f>C291*L291</f>
        <v>0</v>
      </c>
      <c r="N291" s="10">
        <f>D291*L291</f>
        <v>0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24" customHeight="1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24" customHeight="1">
      <c r="A293" s="87" t="s">
        <v>30</v>
      </c>
      <c r="B293" s="9" t="s">
        <v>101</v>
      </c>
      <c r="C293" s="10">
        <v>35</v>
      </c>
      <c r="D293" s="10">
        <f>C293+C293*G293</f>
        <v>43.05</v>
      </c>
      <c r="E293" s="10">
        <f>F293/1.23</f>
        <v>47.15447154471545</v>
      </c>
      <c r="F293" s="10">
        <v>58</v>
      </c>
      <c r="G293" s="11">
        <v>0.23</v>
      </c>
      <c r="H293" s="11">
        <f aca="true" t="shared" si="178" ref="H293:I296">(E293-C293)/E293</f>
        <v>0.2577586206896552</v>
      </c>
      <c r="I293" s="11">
        <f t="shared" si="178"/>
        <v>0.2577586206896552</v>
      </c>
      <c r="J293" s="11">
        <f aca="true" t="shared" si="179" ref="J293:K296">(E293-C293)/C293</f>
        <v>0.3472706155632985</v>
      </c>
      <c r="K293" s="11">
        <f t="shared" si="179"/>
        <v>0.3472706155632986</v>
      </c>
      <c r="L293" s="9"/>
      <c r="M293" s="10">
        <f>C293*L293</f>
        <v>0</v>
      </c>
      <c r="N293" s="10">
        <f>D293*L293</f>
        <v>0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24" customHeight="1">
      <c r="A294" s="87"/>
      <c r="B294" s="9" t="s">
        <v>15</v>
      </c>
      <c r="C294" s="10">
        <v>30</v>
      </c>
      <c r="D294" s="10">
        <f>C294+C294*G294</f>
        <v>36.9</v>
      </c>
      <c r="E294" s="10">
        <f>F294/1.23</f>
        <v>47.15447154471545</v>
      </c>
      <c r="F294" s="10">
        <v>58</v>
      </c>
      <c r="G294" s="11">
        <v>0.23</v>
      </c>
      <c r="H294" s="11">
        <f t="shared" si="178"/>
        <v>0.36379310344827587</v>
      </c>
      <c r="I294" s="11">
        <f t="shared" si="178"/>
        <v>0.36379310344827587</v>
      </c>
      <c r="J294" s="11">
        <f t="shared" si="179"/>
        <v>0.5718157181571816</v>
      </c>
      <c r="K294" s="11">
        <f t="shared" si="179"/>
        <v>0.5718157181571817</v>
      </c>
      <c r="L294" s="9"/>
      <c r="M294" s="10">
        <f>C294*L294</f>
        <v>0</v>
      </c>
      <c r="N294" s="10">
        <f>D294*L294</f>
        <v>0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24" customHeight="1">
      <c r="A295" s="87"/>
      <c r="B295" s="9" t="s">
        <v>16</v>
      </c>
      <c r="C295" s="10">
        <v>25</v>
      </c>
      <c r="D295" s="10">
        <f>C295+C295*G295</f>
        <v>30.75</v>
      </c>
      <c r="E295" s="10">
        <f>F295/1.23</f>
        <v>47.15447154471545</v>
      </c>
      <c r="F295" s="10">
        <v>58</v>
      </c>
      <c r="G295" s="11">
        <v>0.23</v>
      </c>
      <c r="H295" s="11">
        <f t="shared" si="178"/>
        <v>0.4698275862068966</v>
      </c>
      <c r="I295" s="11">
        <f t="shared" si="178"/>
        <v>0.4698275862068966</v>
      </c>
      <c r="J295" s="11">
        <f t="shared" si="179"/>
        <v>0.8861788617886179</v>
      </c>
      <c r="K295" s="11">
        <f t="shared" si="179"/>
        <v>0.8861788617886179</v>
      </c>
      <c r="L295" s="9"/>
      <c r="M295" s="10">
        <f>C295*L295</f>
        <v>0</v>
      </c>
      <c r="N295" s="10">
        <f>D295*L295</f>
        <v>0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24" customHeight="1">
      <c r="A296" s="87"/>
      <c r="B296" s="9" t="s">
        <v>17</v>
      </c>
      <c r="C296" s="10">
        <v>14</v>
      </c>
      <c r="D296" s="10">
        <f>C296+C296*G296</f>
        <v>17.22</v>
      </c>
      <c r="E296" s="10">
        <f>F296/1.23</f>
        <v>47.15447154471545</v>
      </c>
      <c r="F296" s="10">
        <v>58</v>
      </c>
      <c r="G296" s="11">
        <v>0.23</v>
      </c>
      <c r="H296" s="11">
        <f t="shared" si="178"/>
        <v>0.7031034482758621</v>
      </c>
      <c r="I296" s="11">
        <f t="shared" si="178"/>
        <v>0.7031034482758621</v>
      </c>
      <c r="J296" s="11">
        <f t="shared" si="179"/>
        <v>2.3681765389082465</v>
      </c>
      <c r="K296" s="11">
        <f t="shared" si="179"/>
        <v>2.3681765389082465</v>
      </c>
      <c r="L296" s="9"/>
      <c r="M296" s="10">
        <f>C296*L296</f>
        <v>0</v>
      </c>
      <c r="N296" s="10">
        <f>D296*L296</f>
        <v>0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24" customHeight="1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24" customHeight="1">
      <c r="A298" s="87" t="s">
        <v>31</v>
      </c>
      <c r="B298" s="9" t="s">
        <v>101</v>
      </c>
      <c r="C298" s="10">
        <v>7</v>
      </c>
      <c r="D298" s="10">
        <f>C298+C298*G298</f>
        <v>8.61</v>
      </c>
      <c r="E298" s="10">
        <f>F298/1.23</f>
        <v>13.008130081300813</v>
      </c>
      <c r="F298" s="10">
        <v>16</v>
      </c>
      <c r="G298" s="11">
        <v>0.23</v>
      </c>
      <c r="H298" s="11">
        <f aca="true" t="shared" si="180" ref="H298:I301">(E298-C298)/E298</f>
        <v>0.461875</v>
      </c>
      <c r="I298" s="11">
        <f t="shared" si="180"/>
        <v>0.46187500000000004</v>
      </c>
      <c r="J298" s="11">
        <f aca="true" t="shared" si="181" ref="J298:K301">(E298-C298)/C298</f>
        <v>0.8583042973286875</v>
      </c>
      <c r="K298" s="11">
        <f t="shared" si="181"/>
        <v>0.8583042973286877</v>
      </c>
      <c r="L298" s="9"/>
      <c r="M298" s="10">
        <f>C298*L298</f>
        <v>0</v>
      </c>
      <c r="N298" s="10">
        <f>D298*L298</f>
        <v>0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24" customHeight="1">
      <c r="A299" s="87"/>
      <c r="B299" s="9" t="s">
        <v>15</v>
      </c>
      <c r="C299" s="10">
        <v>6</v>
      </c>
      <c r="D299" s="10">
        <f>C299+C299*G299</f>
        <v>7.38</v>
      </c>
      <c r="E299" s="10">
        <f>F299/1.23</f>
        <v>13.008130081300813</v>
      </c>
      <c r="F299" s="10">
        <v>16</v>
      </c>
      <c r="G299" s="11">
        <v>0.23</v>
      </c>
      <c r="H299" s="11">
        <f t="shared" si="180"/>
        <v>0.53875</v>
      </c>
      <c r="I299" s="11">
        <f t="shared" si="180"/>
        <v>0.5387500000000001</v>
      </c>
      <c r="J299" s="11">
        <f t="shared" si="181"/>
        <v>1.1680216802168022</v>
      </c>
      <c r="K299" s="11">
        <f t="shared" si="181"/>
        <v>1.1680216802168024</v>
      </c>
      <c r="L299" s="9"/>
      <c r="M299" s="10">
        <f>C299*L299</f>
        <v>0</v>
      </c>
      <c r="N299" s="10">
        <f>D299*L299</f>
        <v>0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24" customHeight="1">
      <c r="A300" s="87"/>
      <c r="B300" s="9" t="s">
        <v>16</v>
      </c>
      <c r="C300" s="10">
        <v>5</v>
      </c>
      <c r="D300" s="10">
        <f>C300+C300*G300</f>
        <v>6.15</v>
      </c>
      <c r="E300" s="10">
        <f>F300/1.23</f>
        <v>13.008130081300813</v>
      </c>
      <c r="F300" s="10">
        <v>16</v>
      </c>
      <c r="G300" s="11">
        <v>0.23</v>
      </c>
      <c r="H300" s="11">
        <f t="shared" si="180"/>
        <v>0.615625</v>
      </c>
      <c r="I300" s="11">
        <f t="shared" si="180"/>
        <v>0.615625</v>
      </c>
      <c r="J300" s="11">
        <f t="shared" si="181"/>
        <v>1.6016260162601625</v>
      </c>
      <c r="K300" s="11">
        <f t="shared" si="181"/>
        <v>1.6016260162601625</v>
      </c>
      <c r="L300" s="9"/>
      <c r="M300" s="10">
        <f>C300*L300</f>
        <v>0</v>
      </c>
      <c r="N300" s="10">
        <f>D300*L300</f>
        <v>0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24" customHeight="1">
      <c r="A301" s="87"/>
      <c r="B301" s="9" t="s">
        <v>17</v>
      </c>
      <c r="C301" s="10">
        <v>4</v>
      </c>
      <c r="D301" s="10">
        <f>C301+C301*G301</f>
        <v>4.92</v>
      </c>
      <c r="E301" s="10">
        <f>F301/1.23</f>
        <v>13.008130081300813</v>
      </c>
      <c r="F301" s="10">
        <v>16</v>
      </c>
      <c r="G301" s="11">
        <v>0.23</v>
      </c>
      <c r="H301" s="11">
        <f t="shared" si="180"/>
        <v>0.6925</v>
      </c>
      <c r="I301" s="11">
        <f t="shared" si="180"/>
        <v>0.6925</v>
      </c>
      <c r="J301" s="11">
        <f t="shared" si="181"/>
        <v>2.252032520325203</v>
      </c>
      <c r="K301" s="11">
        <f t="shared" si="181"/>
        <v>2.252032520325203</v>
      </c>
      <c r="L301" s="9"/>
      <c r="M301" s="10">
        <f>C301*L301</f>
        <v>0</v>
      </c>
      <c r="N301" s="10">
        <f>D301*L301</f>
        <v>0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24" customHeight="1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24" customHeight="1">
      <c r="A303" s="87" t="s">
        <v>32</v>
      </c>
      <c r="B303" s="9" t="s">
        <v>101</v>
      </c>
      <c r="C303" s="10">
        <v>35</v>
      </c>
      <c r="D303" s="10">
        <f>C303+C303*G303</f>
        <v>43.05</v>
      </c>
      <c r="E303" s="10">
        <f>F303/1.23</f>
        <v>47.15447154471545</v>
      </c>
      <c r="F303" s="10">
        <v>58</v>
      </c>
      <c r="G303" s="11">
        <v>0.23</v>
      </c>
      <c r="H303" s="11">
        <f aca="true" t="shared" si="182" ref="H303:I306">(E303-C303)/E303</f>
        <v>0.2577586206896552</v>
      </c>
      <c r="I303" s="11">
        <f t="shared" si="182"/>
        <v>0.2577586206896552</v>
      </c>
      <c r="J303" s="11">
        <f aca="true" t="shared" si="183" ref="J303:K306">(E303-C303)/C303</f>
        <v>0.3472706155632985</v>
      </c>
      <c r="K303" s="11">
        <f t="shared" si="183"/>
        <v>0.3472706155632986</v>
      </c>
      <c r="L303" s="9"/>
      <c r="M303" s="10">
        <f>C303*L303</f>
        <v>0</v>
      </c>
      <c r="N303" s="10">
        <f>D303*L303</f>
        <v>0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24" customHeight="1">
      <c r="A304" s="87"/>
      <c r="B304" s="9" t="s">
        <v>15</v>
      </c>
      <c r="C304" s="10">
        <v>30</v>
      </c>
      <c r="D304" s="10">
        <f>C304+C304*G304</f>
        <v>36.9</v>
      </c>
      <c r="E304" s="10">
        <f>F304/1.23</f>
        <v>47.15447154471545</v>
      </c>
      <c r="F304" s="10">
        <v>58</v>
      </c>
      <c r="G304" s="11">
        <v>0.23</v>
      </c>
      <c r="H304" s="11">
        <f t="shared" si="182"/>
        <v>0.36379310344827587</v>
      </c>
      <c r="I304" s="11">
        <f t="shared" si="182"/>
        <v>0.36379310344827587</v>
      </c>
      <c r="J304" s="11">
        <f t="shared" si="183"/>
        <v>0.5718157181571816</v>
      </c>
      <c r="K304" s="11">
        <f t="shared" si="183"/>
        <v>0.5718157181571817</v>
      </c>
      <c r="L304" s="9"/>
      <c r="M304" s="10">
        <f>C304*L304</f>
        <v>0</v>
      </c>
      <c r="N304" s="10">
        <f>D304*L304</f>
        <v>0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24" customHeight="1">
      <c r="A305" s="87"/>
      <c r="B305" s="9" t="s">
        <v>16</v>
      </c>
      <c r="C305" s="10">
        <v>25</v>
      </c>
      <c r="D305" s="10">
        <f>C305+C305*G305</f>
        <v>30.75</v>
      </c>
      <c r="E305" s="10">
        <f>F305/1.23</f>
        <v>47.15447154471545</v>
      </c>
      <c r="F305" s="10">
        <v>58</v>
      </c>
      <c r="G305" s="11">
        <v>0.23</v>
      </c>
      <c r="H305" s="11">
        <f t="shared" si="182"/>
        <v>0.4698275862068966</v>
      </c>
      <c r="I305" s="11">
        <f t="shared" si="182"/>
        <v>0.4698275862068966</v>
      </c>
      <c r="J305" s="11">
        <f t="shared" si="183"/>
        <v>0.8861788617886179</v>
      </c>
      <c r="K305" s="11">
        <f t="shared" si="183"/>
        <v>0.8861788617886179</v>
      </c>
      <c r="L305" s="9"/>
      <c r="M305" s="10">
        <f>C305*L305</f>
        <v>0</v>
      </c>
      <c r="N305" s="10">
        <f>D305*L305</f>
        <v>0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24" customHeight="1">
      <c r="A306" s="87"/>
      <c r="B306" s="9" t="s">
        <v>17</v>
      </c>
      <c r="C306" s="10">
        <v>14</v>
      </c>
      <c r="D306" s="10">
        <f>C306+C306*G306</f>
        <v>17.22</v>
      </c>
      <c r="E306" s="10">
        <f>F306/1.23</f>
        <v>47.15447154471545</v>
      </c>
      <c r="F306" s="10">
        <v>58</v>
      </c>
      <c r="G306" s="11">
        <v>0.23</v>
      </c>
      <c r="H306" s="11">
        <f t="shared" si="182"/>
        <v>0.7031034482758621</v>
      </c>
      <c r="I306" s="11">
        <f t="shared" si="182"/>
        <v>0.7031034482758621</v>
      </c>
      <c r="J306" s="11">
        <f t="shared" si="183"/>
        <v>2.3681765389082465</v>
      </c>
      <c r="K306" s="11">
        <f t="shared" si="183"/>
        <v>2.3681765389082465</v>
      </c>
      <c r="L306" s="9"/>
      <c r="M306" s="10">
        <f>C306*L306</f>
        <v>0</v>
      </c>
      <c r="N306" s="10">
        <f>D306*L306</f>
        <v>0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24" customHeight="1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24" customHeight="1">
      <c r="A308" s="87" t="s">
        <v>33</v>
      </c>
      <c r="B308" s="9" t="s">
        <v>101</v>
      </c>
      <c r="C308" s="10">
        <v>7</v>
      </c>
      <c r="D308" s="10">
        <f>C308+C308*G308</f>
        <v>8.61</v>
      </c>
      <c r="E308" s="10">
        <f>F308/1.23</f>
        <v>13.008130081300813</v>
      </c>
      <c r="F308" s="10">
        <v>16</v>
      </c>
      <c r="G308" s="11">
        <v>0.23</v>
      </c>
      <c r="H308" s="11">
        <f aca="true" t="shared" si="184" ref="H308:I311">(E308-C308)/E308</f>
        <v>0.461875</v>
      </c>
      <c r="I308" s="11">
        <f t="shared" si="184"/>
        <v>0.46187500000000004</v>
      </c>
      <c r="J308" s="11">
        <f aca="true" t="shared" si="185" ref="J308:K311">(E308-C308)/C308</f>
        <v>0.8583042973286875</v>
      </c>
      <c r="K308" s="11">
        <f t="shared" si="185"/>
        <v>0.8583042973286877</v>
      </c>
      <c r="L308" s="9"/>
      <c r="M308" s="10">
        <f>C308*L308</f>
        <v>0</v>
      </c>
      <c r="N308" s="10">
        <f>D308*L308</f>
        <v>0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24" customHeight="1">
      <c r="A309" s="87"/>
      <c r="B309" s="9" t="s">
        <v>15</v>
      </c>
      <c r="C309" s="10">
        <v>6</v>
      </c>
      <c r="D309" s="10">
        <f>C309+C309*G309</f>
        <v>7.38</v>
      </c>
      <c r="E309" s="10">
        <f>F309/1.23</f>
        <v>13.008130081300813</v>
      </c>
      <c r="F309" s="10">
        <v>16</v>
      </c>
      <c r="G309" s="11">
        <v>0.23</v>
      </c>
      <c r="H309" s="11">
        <f t="shared" si="184"/>
        <v>0.53875</v>
      </c>
      <c r="I309" s="11">
        <f t="shared" si="184"/>
        <v>0.5387500000000001</v>
      </c>
      <c r="J309" s="11">
        <f t="shared" si="185"/>
        <v>1.1680216802168022</v>
      </c>
      <c r="K309" s="11">
        <f t="shared" si="185"/>
        <v>1.1680216802168024</v>
      </c>
      <c r="L309" s="9"/>
      <c r="M309" s="10">
        <f>C309*L309</f>
        <v>0</v>
      </c>
      <c r="N309" s="10">
        <f>D309*L309</f>
        <v>0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24" customHeight="1">
      <c r="A310" s="87"/>
      <c r="B310" s="9" t="s">
        <v>16</v>
      </c>
      <c r="C310" s="10">
        <v>5</v>
      </c>
      <c r="D310" s="10">
        <f>C310+C310*G310</f>
        <v>6.15</v>
      </c>
      <c r="E310" s="10">
        <f>F310/1.23</f>
        <v>13.008130081300813</v>
      </c>
      <c r="F310" s="10">
        <v>16</v>
      </c>
      <c r="G310" s="11">
        <v>0.23</v>
      </c>
      <c r="H310" s="11">
        <f t="shared" si="184"/>
        <v>0.615625</v>
      </c>
      <c r="I310" s="11">
        <f t="shared" si="184"/>
        <v>0.615625</v>
      </c>
      <c r="J310" s="11">
        <f t="shared" si="185"/>
        <v>1.6016260162601625</v>
      </c>
      <c r="K310" s="11">
        <f t="shared" si="185"/>
        <v>1.6016260162601625</v>
      </c>
      <c r="L310" s="9"/>
      <c r="M310" s="10">
        <f>C310*L310</f>
        <v>0</v>
      </c>
      <c r="N310" s="10">
        <f>D310*L310</f>
        <v>0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24" customHeight="1">
      <c r="A311" s="87"/>
      <c r="B311" s="9" t="s">
        <v>17</v>
      </c>
      <c r="C311" s="10">
        <v>4</v>
      </c>
      <c r="D311" s="10">
        <f>C311+C311*G311</f>
        <v>4.92</v>
      </c>
      <c r="E311" s="10">
        <f>F311/1.23</f>
        <v>13.008130081300813</v>
      </c>
      <c r="F311" s="10">
        <v>16</v>
      </c>
      <c r="G311" s="11">
        <v>0.23</v>
      </c>
      <c r="H311" s="11">
        <f t="shared" si="184"/>
        <v>0.6925</v>
      </c>
      <c r="I311" s="11">
        <f t="shared" si="184"/>
        <v>0.6925</v>
      </c>
      <c r="J311" s="11">
        <f t="shared" si="185"/>
        <v>2.252032520325203</v>
      </c>
      <c r="K311" s="11">
        <f t="shared" si="185"/>
        <v>2.252032520325203</v>
      </c>
      <c r="L311" s="9"/>
      <c r="M311" s="10">
        <f>C311*L311</f>
        <v>0</v>
      </c>
      <c r="N311" s="10">
        <f>D311*L311</f>
        <v>0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24" customHeight="1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24" customHeight="1">
      <c r="A313" s="87" t="s">
        <v>34</v>
      </c>
      <c r="B313" s="9" t="s">
        <v>101</v>
      </c>
      <c r="C313" s="10">
        <v>35</v>
      </c>
      <c r="D313" s="10">
        <f>C313+C313*G313</f>
        <v>43.05</v>
      </c>
      <c r="E313" s="10">
        <f>F313/1.23</f>
        <v>47.15447154471545</v>
      </c>
      <c r="F313" s="10">
        <v>58</v>
      </c>
      <c r="G313" s="11">
        <v>0.23</v>
      </c>
      <c r="H313" s="11">
        <f aca="true" t="shared" si="186" ref="H313:I316">(E313-C313)/E313</f>
        <v>0.2577586206896552</v>
      </c>
      <c r="I313" s="11">
        <f t="shared" si="186"/>
        <v>0.2577586206896552</v>
      </c>
      <c r="J313" s="11">
        <f aca="true" t="shared" si="187" ref="J313:K316">(E313-C313)/C313</f>
        <v>0.3472706155632985</v>
      </c>
      <c r="K313" s="11">
        <f t="shared" si="187"/>
        <v>0.3472706155632986</v>
      </c>
      <c r="L313" s="9"/>
      <c r="M313" s="10">
        <f>C313*L313</f>
        <v>0</v>
      </c>
      <c r="N313" s="10">
        <f>D313*L313</f>
        <v>0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24" customHeight="1">
      <c r="A314" s="87"/>
      <c r="B314" s="9" t="s">
        <v>15</v>
      </c>
      <c r="C314" s="10">
        <v>30</v>
      </c>
      <c r="D314" s="10">
        <f>C314+C314*G314</f>
        <v>36.9</v>
      </c>
      <c r="E314" s="10">
        <f>F314/1.23</f>
        <v>47.15447154471545</v>
      </c>
      <c r="F314" s="10">
        <v>58</v>
      </c>
      <c r="G314" s="11">
        <v>0.23</v>
      </c>
      <c r="H314" s="11">
        <f t="shared" si="186"/>
        <v>0.36379310344827587</v>
      </c>
      <c r="I314" s="11">
        <f t="shared" si="186"/>
        <v>0.36379310344827587</v>
      </c>
      <c r="J314" s="11">
        <f t="shared" si="187"/>
        <v>0.5718157181571816</v>
      </c>
      <c r="K314" s="11">
        <f t="shared" si="187"/>
        <v>0.5718157181571817</v>
      </c>
      <c r="L314" s="9"/>
      <c r="M314" s="10">
        <f>C314*L314</f>
        <v>0</v>
      </c>
      <c r="N314" s="10">
        <f>D314*L314</f>
        <v>0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24" customHeight="1">
      <c r="A315" s="87"/>
      <c r="B315" s="9" t="s">
        <v>16</v>
      </c>
      <c r="C315" s="10">
        <v>25</v>
      </c>
      <c r="D315" s="10">
        <f>C315+C315*G315</f>
        <v>30.75</v>
      </c>
      <c r="E315" s="10">
        <f>F315/1.23</f>
        <v>47.15447154471545</v>
      </c>
      <c r="F315" s="10">
        <v>58</v>
      </c>
      <c r="G315" s="11">
        <v>0.23</v>
      </c>
      <c r="H315" s="11">
        <f t="shared" si="186"/>
        <v>0.4698275862068966</v>
      </c>
      <c r="I315" s="11">
        <f t="shared" si="186"/>
        <v>0.4698275862068966</v>
      </c>
      <c r="J315" s="11">
        <f t="shared" si="187"/>
        <v>0.8861788617886179</v>
      </c>
      <c r="K315" s="11">
        <f t="shared" si="187"/>
        <v>0.8861788617886179</v>
      </c>
      <c r="L315" s="9"/>
      <c r="M315" s="10">
        <f>C315*L315</f>
        <v>0</v>
      </c>
      <c r="N315" s="10">
        <f>D315*L315</f>
        <v>0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24" customHeight="1">
      <c r="A316" s="87"/>
      <c r="B316" s="9" t="s">
        <v>17</v>
      </c>
      <c r="C316" s="10">
        <v>14</v>
      </c>
      <c r="D316" s="10">
        <f>C316+C316*G316</f>
        <v>17.22</v>
      </c>
      <c r="E316" s="10">
        <f>F316/1.23</f>
        <v>47.15447154471545</v>
      </c>
      <c r="F316" s="10">
        <v>58</v>
      </c>
      <c r="G316" s="11">
        <v>0.23</v>
      </c>
      <c r="H316" s="11">
        <f t="shared" si="186"/>
        <v>0.7031034482758621</v>
      </c>
      <c r="I316" s="11">
        <f t="shared" si="186"/>
        <v>0.7031034482758621</v>
      </c>
      <c r="J316" s="11">
        <f t="shared" si="187"/>
        <v>2.3681765389082465</v>
      </c>
      <c r="K316" s="11">
        <f t="shared" si="187"/>
        <v>2.3681765389082465</v>
      </c>
      <c r="L316" s="9"/>
      <c r="M316" s="10">
        <f>C316*L316</f>
        <v>0</v>
      </c>
      <c r="N316" s="10">
        <f>D316*L316</f>
        <v>0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24" customHeight="1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24" customHeight="1">
      <c r="A318" s="87" t="s">
        <v>35</v>
      </c>
      <c r="B318" s="9" t="s">
        <v>101</v>
      </c>
      <c r="C318" s="10">
        <v>7</v>
      </c>
      <c r="D318" s="10">
        <f>C318+C318*G318</f>
        <v>8.61</v>
      </c>
      <c r="E318" s="10">
        <f>F318/1.23</f>
        <v>13.008130081300813</v>
      </c>
      <c r="F318" s="10">
        <v>16</v>
      </c>
      <c r="G318" s="11">
        <v>0.23</v>
      </c>
      <c r="H318" s="11">
        <f aca="true" t="shared" si="188" ref="H318:I321">(E318-C318)/E318</f>
        <v>0.461875</v>
      </c>
      <c r="I318" s="11">
        <f t="shared" si="188"/>
        <v>0.46187500000000004</v>
      </c>
      <c r="J318" s="11">
        <f aca="true" t="shared" si="189" ref="J318:K321">(E318-C318)/C318</f>
        <v>0.8583042973286875</v>
      </c>
      <c r="K318" s="11">
        <f t="shared" si="189"/>
        <v>0.8583042973286877</v>
      </c>
      <c r="L318" s="9"/>
      <c r="M318" s="10">
        <f>C318*L318</f>
        <v>0</v>
      </c>
      <c r="N318" s="10">
        <f>D318*L318</f>
        <v>0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24" customHeight="1">
      <c r="A319" s="87"/>
      <c r="B319" s="9" t="s">
        <v>15</v>
      </c>
      <c r="C319" s="10">
        <v>6</v>
      </c>
      <c r="D319" s="10">
        <f>C319+C319*G319</f>
        <v>7.38</v>
      </c>
      <c r="E319" s="10">
        <f>F319/1.23</f>
        <v>13.008130081300813</v>
      </c>
      <c r="F319" s="10">
        <v>16</v>
      </c>
      <c r="G319" s="11">
        <v>0.23</v>
      </c>
      <c r="H319" s="11">
        <f t="shared" si="188"/>
        <v>0.53875</v>
      </c>
      <c r="I319" s="11">
        <f t="shared" si="188"/>
        <v>0.5387500000000001</v>
      </c>
      <c r="J319" s="11">
        <f t="shared" si="189"/>
        <v>1.1680216802168022</v>
      </c>
      <c r="K319" s="11">
        <f t="shared" si="189"/>
        <v>1.1680216802168024</v>
      </c>
      <c r="L319" s="9"/>
      <c r="M319" s="10">
        <f>C319*L319</f>
        <v>0</v>
      </c>
      <c r="N319" s="10">
        <f>D319*L319</f>
        <v>0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24" customHeight="1">
      <c r="A320" s="87"/>
      <c r="B320" s="9" t="s">
        <v>16</v>
      </c>
      <c r="C320" s="10">
        <v>5</v>
      </c>
      <c r="D320" s="10">
        <f>C320+C320*G320</f>
        <v>6.15</v>
      </c>
      <c r="E320" s="10">
        <f>F320/1.23</f>
        <v>13.008130081300813</v>
      </c>
      <c r="F320" s="10">
        <v>16</v>
      </c>
      <c r="G320" s="11">
        <v>0.23</v>
      </c>
      <c r="H320" s="11">
        <f t="shared" si="188"/>
        <v>0.615625</v>
      </c>
      <c r="I320" s="11">
        <f t="shared" si="188"/>
        <v>0.615625</v>
      </c>
      <c r="J320" s="11">
        <f t="shared" si="189"/>
        <v>1.6016260162601625</v>
      </c>
      <c r="K320" s="11">
        <f t="shared" si="189"/>
        <v>1.6016260162601625</v>
      </c>
      <c r="L320" s="9"/>
      <c r="M320" s="10">
        <f>C320*L320</f>
        <v>0</v>
      </c>
      <c r="N320" s="10">
        <f>D320*L320</f>
        <v>0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24" customHeight="1">
      <c r="A321" s="87"/>
      <c r="B321" s="9" t="s">
        <v>17</v>
      </c>
      <c r="C321" s="10">
        <v>4</v>
      </c>
      <c r="D321" s="10">
        <f>C321+C321*G321</f>
        <v>4.92</v>
      </c>
      <c r="E321" s="10">
        <f>F321/1.23</f>
        <v>13.008130081300813</v>
      </c>
      <c r="F321" s="10">
        <v>16</v>
      </c>
      <c r="G321" s="11">
        <v>0.23</v>
      </c>
      <c r="H321" s="11">
        <f t="shared" si="188"/>
        <v>0.6925</v>
      </c>
      <c r="I321" s="11">
        <f t="shared" si="188"/>
        <v>0.6925</v>
      </c>
      <c r="J321" s="11">
        <f t="shared" si="189"/>
        <v>2.252032520325203</v>
      </c>
      <c r="K321" s="11">
        <f t="shared" si="189"/>
        <v>2.252032520325203</v>
      </c>
      <c r="L321" s="9"/>
      <c r="M321" s="10">
        <f>C321*L321</f>
        <v>0</v>
      </c>
      <c r="N321" s="10">
        <f>D321*L321</f>
        <v>0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24" customHeight="1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24" customHeight="1">
      <c r="A323" s="87" t="s">
        <v>36</v>
      </c>
      <c r="B323" s="9" t="s">
        <v>101</v>
      </c>
      <c r="C323" s="10">
        <v>35</v>
      </c>
      <c r="D323" s="10">
        <f>C323+C323*G323</f>
        <v>43.05</v>
      </c>
      <c r="E323" s="10">
        <f>F323/1.23</f>
        <v>47.15447154471545</v>
      </c>
      <c r="F323" s="10">
        <v>58</v>
      </c>
      <c r="G323" s="11">
        <v>0.23</v>
      </c>
      <c r="H323" s="11">
        <f aca="true" t="shared" si="190" ref="H323:I326">(E323-C323)/E323</f>
        <v>0.2577586206896552</v>
      </c>
      <c r="I323" s="11">
        <f t="shared" si="190"/>
        <v>0.2577586206896552</v>
      </c>
      <c r="J323" s="11">
        <f aca="true" t="shared" si="191" ref="J323:K326">(E323-C323)/C323</f>
        <v>0.3472706155632985</v>
      </c>
      <c r="K323" s="11">
        <f t="shared" si="191"/>
        <v>0.3472706155632986</v>
      </c>
      <c r="L323" s="9"/>
      <c r="M323" s="10">
        <f>C323*L323</f>
        <v>0</v>
      </c>
      <c r="N323" s="10">
        <f>D323*L323</f>
        <v>0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24" customHeight="1">
      <c r="A324" s="87"/>
      <c r="B324" s="9" t="s">
        <v>15</v>
      </c>
      <c r="C324" s="10">
        <v>30</v>
      </c>
      <c r="D324" s="10">
        <f>C324+C324*G324</f>
        <v>36.9</v>
      </c>
      <c r="E324" s="10">
        <f>F324/1.23</f>
        <v>47.15447154471545</v>
      </c>
      <c r="F324" s="10">
        <v>58</v>
      </c>
      <c r="G324" s="11">
        <v>0.23</v>
      </c>
      <c r="H324" s="11">
        <f t="shared" si="190"/>
        <v>0.36379310344827587</v>
      </c>
      <c r="I324" s="11">
        <f t="shared" si="190"/>
        <v>0.36379310344827587</v>
      </c>
      <c r="J324" s="11">
        <f t="shared" si="191"/>
        <v>0.5718157181571816</v>
      </c>
      <c r="K324" s="11">
        <f t="shared" si="191"/>
        <v>0.5718157181571817</v>
      </c>
      <c r="L324" s="9"/>
      <c r="M324" s="10">
        <f>C324*L324</f>
        <v>0</v>
      </c>
      <c r="N324" s="10">
        <f>D324*L324</f>
        <v>0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24" customHeight="1">
      <c r="A325" s="87"/>
      <c r="B325" s="9" t="s">
        <v>16</v>
      </c>
      <c r="C325" s="10">
        <v>25</v>
      </c>
      <c r="D325" s="10">
        <f>C325+C325*G325</f>
        <v>30.75</v>
      </c>
      <c r="E325" s="10">
        <f>F325/1.23</f>
        <v>47.15447154471545</v>
      </c>
      <c r="F325" s="10">
        <v>58</v>
      </c>
      <c r="G325" s="11">
        <v>0.23</v>
      </c>
      <c r="H325" s="11">
        <f t="shared" si="190"/>
        <v>0.4698275862068966</v>
      </c>
      <c r="I325" s="11">
        <f t="shared" si="190"/>
        <v>0.4698275862068966</v>
      </c>
      <c r="J325" s="11">
        <f t="shared" si="191"/>
        <v>0.8861788617886179</v>
      </c>
      <c r="K325" s="11">
        <f t="shared" si="191"/>
        <v>0.8861788617886179</v>
      </c>
      <c r="L325" s="9"/>
      <c r="M325" s="10">
        <f>C325*L325</f>
        <v>0</v>
      </c>
      <c r="N325" s="10">
        <f>D325*L325</f>
        <v>0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24" customHeight="1">
      <c r="A326" s="87"/>
      <c r="B326" s="9" t="s">
        <v>17</v>
      </c>
      <c r="C326" s="10">
        <v>14</v>
      </c>
      <c r="D326" s="10">
        <f>C326+C326*G326</f>
        <v>17.22</v>
      </c>
      <c r="E326" s="10">
        <f>F326/1.23</f>
        <v>47.15447154471545</v>
      </c>
      <c r="F326" s="10">
        <v>58</v>
      </c>
      <c r="G326" s="11">
        <v>0.23</v>
      </c>
      <c r="H326" s="11">
        <f t="shared" si="190"/>
        <v>0.7031034482758621</v>
      </c>
      <c r="I326" s="11">
        <f t="shared" si="190"/>
        <v>0.7031034482758621</v>
      </c>
      <c r="J326" s="11">
        <f t="shared" si="191"/>
        <v>2.3681765389082465</v>
      </c>
      <c r="K326" s="11">
        <f t="shared" si="191"/>
        <v>2.3681765389082465</v>
      </c>
      <c r="L326" s="9"/>
      <c r="M326" s="10">
        <f>C326*L326</f>
        <v>0</v>
      </c>
      <c r="N326" s="10">
        <f>D326*L326</f>
        <v>0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24" customHeight="1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24" customHeight="1">
      <c r="A328" s="8" t="s">
        <v>145</v>
      </c>
      <c r="B328" s="2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24" customHeight="1">
      <c r="A329" s="87" t="s">
        <v>37</v>
      </c>
      <c r="B329" s="9" t="s">
        <v>101</v>
      </c>
      <c r="C329" s="10">
        <v>7.98</v>
      </c>
      <c r="D329" s="10">
        <f>C329+C329*G329</f>
        <v>9.8154</v>
      </c>
      <c r="E329" s="10">
        <f>F329/1.23</f>
        <v>9.544715447154472</v>
      </c>
      <c r="F329" s="10">
        <v>11.74</v>
      </c>
      <c r="G329" s="11">
        <v>0.23</v>
      </c>
      <c r="H329" s="11">
        <f aca="true" t="shared" si="192" ref="H329:I332">(E329-C329)/E329</f>
        <v>0.16393526405451445</v>
      </c>
      <c r="I329" s="11">
        <f t="shared" si="192"/>
        <v>0.16393526405451447</v>
      </c>
      <c r="J329" s="11">
        <f aca="true" t="shared" si="193" ref="J329:K332">(E329-C329)/C329</f>
        <v>0.19607962996923198</v>
      </c>
      <c r="K329" s="11">
        <f t="shared" si="193"/>
        <v>0.196079629969232</v>
      </c>
      <c r="L329" s="9"/>
      <c r="M329" s="10">
        <f>C329*L329</f>
        <v>0</v>
      </c>
      <c r="N329" s="10">
        <f>D329*L329</f>
        <v>0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24" customHeight="1">
      <c r="A330" s="87"/>
      <c r="B330" s="9" t="s">
        <v>15</v>
      </c>
      <c r="C330" s="10">
        <v>7.51</v>
      </c>
      <c r="D330" s="10">
        <f>C330+C330*G330</f>
        <v>9.2373</v>
      </c>
      <c r="E330" s="10">
        <f>F330/1.23</f>
        <v>9.544715447154472</v>
      </c>
      <c r="F330" s="10">
        <v>11.74</v>
      </c>
      <c r="G330" s="11">
        <v>0.23</v>
      </c>
      <c r="H330" s="11">
        <f t="shared" si="192"/>
        <v>0.21317717206132883</v>
      </c>
      <c r="I330" s="11">
        <f t="shared" si="192"/>
        <v>0.21317717206132886</v>
      </c>
      <c r="J330" s="11">
        <f t="shared" si="193"/>
        <v>0.2709341474240309</v>
      </c>
      <c r="K330" s="11">
        <f t="shared" si="193"/>
        <v>0.27093414742403094</v>
      </c>
      <c r="L330" s="9"/>
      <c r="M330" s="10">
        <f>C330*L330</f>
        <v>0</v>
      </c>
      <c r="N330" s="10">
        <f>D330*L330</f>
        <v>0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24" customHeight="1">
      <c r="A331" s="87"/>
      <c r="B331" s="9" t="s">
        <v>16</v>
      </c>
      <c r="C331" s="10">
        <v>7.04</v>
      </c>
      <c r="D331" s="10">
        <f>C331+C331*G331</f>
        <v>8.6592</v>
      </c>
      <c r="E331" s="10">
        <f>F331/1.23</f>
        <v>9.544715447154472</v>
      </c>
      <c r="F331" s="10">
        <v>11.74</v>
      </c>
      <c r="G331" s="11">
        <v>0.23</v>
      </c>
      <c r="H331" s="11">
        <f t="shared" si="192"/>
        <v>0.26241908006814313</v>
      </c>
      <c r="I331" s="11">
        <f t="shared" si="192"/>
        <v>0.2624190800681431</v>
      </c>
      <c r="J331" s="11">
        <f t="shared" si="193"/>
        <v>0.3557834441980784</v>
      </c>
      <c r="K331" s="11">
        <f t="shared" si="193"/>
        <v>0.35578344419807834</v>
      </c>
      <c r="L331" s="9"/>
      <c r="M331" s="10">
        <f>C331*L331</f>
        <v>0</v>
      </c>
      <c r="N331" s="10">
        <f>D331*L331</f>
        <v>0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24" customHeight="1">
      <c r="A332" s="87"/>
      <c r="B332" s="9" t="s">
        <v>17</v>
      </c>
      <c r="C332" s="10">
        <v>5.87</v>
      </c>
      <c r="D332" s="10">
        <f>C332+C332*G332</f>
        <v>7.2201</v>
      </c>
      <c r="E332" s="10">
        <f>F332/1.23</f>
        <v>9.544715447154472</v>
      </c>
      <c r="F332" s="10">
        <v>11.74</v>
      </c>
      <c r="G332" s="11">
        <v>0.23</v>
      </c>
      <c r="H332" s="11">
        <f t="shared" si="192"/>
        <v>0.385</v>
      </c>
      <c r="I332" s="11">
        <f t="shared" si="192"/>
        <v>0.38499999999999995</v>
      </c>
      <c r="J332" s="11">
        <f t="shared" si="193"/>
        <v>0.6260162601626016</v>
      </c>
      <c r="K332" s="11">
        <f t="shared" si="193"/>
        <v>0.6260162601626016</v>
      </c>
      <c r="L332" s="9"/>
      <c r="M332" s="10">
        <f>C332*L332</f>
        <v>0</v>
      </c>
      <c r="N332" s="10">
        <f>D332*L332</f>
        <v>0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24" customHeight="1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24" customHeight="1">
      <c r="A334" s="87" t="s">
        <v>38</v>
      </c>
      <c r="B334" s="9" t="s">
        <v>101</v>
      </c>
      <c r="C334" s="10">
        <v>8.45</v>
      </c>
      <c r="D334" s="10">
        <f>C334+C334*G334</f>
        <v>10.3935</v>
      </c>
      <c r="E334" s="10">
        <f>F334/1.23</f>
        <v>10.495934959349594</v>
      </c>
      <c r="F334" s="10">
        <v>12.91</v>
      </c>
      <c r="G334" s="11">
        <v>0.23</v>
      </c>
      <c r="H334" s="11">
        <f aca="true" t="shared" si="194" ref="H334:I337">(E334-C334)/E334</f>
        <v>0.19492641363284283</v>
      </c>
      <c r="I334" s="11">
        <f t="shared" si="194"/>
        <v>0.1949264136328428</v>
      </c>
      <c r="J334" s="11">
        <f aca="true" t="shared" si="195" ref="J334:K337">(E334-C334)/C334</f>
        <v>0.24212248039640172</v>
      </c>
      <c r="K334" s="11">
        <f t="shared" si="195"/>
        <v>0.24212248039640166</v>
      </c>
      <c r="L334" s="9"/>
      <c r="M334" s="10">
        <f>C334*L334</f>
        <v>0</v>
      </c>
      <c r="N334" s="10">
        <f>D334*L334</f>
        <v>0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24" customHeight="1">
      <c r="A335" s="87"/>
      <c r="B335" s="9" t="s">
        <v>15</v>
      </c>
      <c r="C335" s="10">
        <v>7.98</v>
      </c>
      <c r="D335" s="10">
        <f>C335+C335*G335</f>
        <v>9.8154</v>
      </c>
      <c r="E335" s="10">
        <f>F335/1.23</f>
        <v>10.495934959349594</v>
      </c>
      <c r="F335" s="10">
        <v>12.91</v>
      </c>
      <c r="G335" s="11">
        <v>0.23</v>
      </c>
      <c r="H335" s="11">
        <f t="shared" si="194"/>
        <v>0.239705654531371</v>
      </c>
      <c r="I335" s="11">
        <f t="shared" si="194"/>
        <v>0.23970565453137102</v>
      </c>
      <c r="J335" s="11">
        <f t="shared" si="195"/>
        <v>0.315280070093934</v>
      </c>
      <c r="K335" s="11">
        <f t="shared" si="195"/>
        <v>0.315280070093934</v>
      </c>
      <c r="L335" s="9"/>
      <c r="M335" s="10">
        <f>C335*L335</f>
        <v>0</v>
      </c>
      <c r="N335" s="10">
        <f>D335*L335</f>
        <v>0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24" customHeight="1">
      <c r="A336" s="87"/>
      <c r="B336" s="9" t="s">
        <v>16</v>
      </c>
      <c r="C336" s="10">
        <v>7.51</v>
      </c>
      <c r="D336" s="10">
        <f>C336+C336*G336</f>
        <v>9.2373</v>
      </c>
      <c r="E336" s="10">
        <f>F336/1.23</f>
        <v>10.495934959349594</v>
      </c>
      <c r="F336" s="10">
        <v>12.91</v>
      </c>
      <c r="G336" s="11">
        <v>0.23</v>
      </c>
      <c r="H336" s="11">
        <f t="shared" si="194"/>
        <v>0.28448489542989935</v>
      </c>
      <c r="I336" s="11">
        <f t="shared" si="194"/>
        <v>0.28448489542989935</v>
      </c>
      <c r="J336" s="11">
        <f t="shared" si="195"/>
        <v>0.39759453519967963</v>
      </c>
      <c r="K336" s="11">
        <f t="shared" si="195"/>
        <v>0.3975945351996797</v>
      </c>
      <c r="L336" s="9"/>
      <c r="M336" s="10">
        <f>C336*L336</f>
        <v>0</v>
      </c>
      <c r="N336" s="10">
        <f>D336*L336</f>
        <v>0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24" customHeight="1">
      <c r="A337" s="87"/>
      <c r="B337" s="9" t="s">
        <v>17</v>
      </c>
      <c r="C337" s="10">
        <v>6.57</v>
      </c>
      <c r="D337" s="10">
        <f>C337+C337*G337</f>
        <v>8.081100000000001</v>
      </c>
      <c r="E337" s="10">
        <f>F337/1.23</f>
        <v>10.495934959349594</v>
      </c>
      <c r="F337" s="10">
        <v>12.91</v>
      </c>
      <c r="G337" s="11">
        <v>0.23</v>
      </c>
      <c r="H337" s="11">
        <f t="shared" si="194"/>
        <v>0.37404337722695585</v>
      </c>
      <c r="I337" s="11">
        <f t="shared" si="194"/>
        <v>0.3740433772269558</v>
      </c>
      <c r="J337" s="11">
        <f t="shared" si="195"/>
        <v>0.5975547883332714</v>
      </c>
      <c r="K337" s="11">
        <f t="shared" si="195"/>
        <v>0.5975547883332712</v>
      </c>
      <c r="L337" s="9"/>
      <c r="M337" s="10">
        <f>C337*L337</f>
        <v>0</v>
      </c>
      <c r="N337" s="10">
        <f>D337*L337</f>
        <v>0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4" ht="34.5" customHeight="1">
      <c r="A338" s="62" t="s">
        <v>153</v>
      </c>
      <c r="B338" s="82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4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</row>
    <row r="339" spans="1:34" ht="24" customHeight="1">
      <c r="A339" s="95" t="s">
        <v>155</v>
      </c>
      <c r="B339" s="9" t="s">
        <v>101</v>
      </c>
      <c r="C339" s="10">
        <v>3.34</v>
      </c>
      <c r="D339" s="10">
        <f aca="true" t="shared" si="196" ref="D339:D379">C339+C339*G339</f>
        <v>4.1082</v>
      </c>
      <c r="E339" s="10">
        <f aca="true" t="shared" si="197" ref="E339:E379">F339/1.23</f>
        <v>5.203252032520326</v>
      </c>
      <c r="F339" s="10">
        <v>6.4</v>
      </c>
      <c r="G339" s="70">
        <v>0.23</v>
      </c>
      <c r="H339" s="59"/>
      <c r="I339" s="59"/>
      <c r="J339" s="59"/>
      <c r="K339" s="59"/>
      <c r="L339" s="60"/>
      <c r="M339" s="10">
        <f aca="true" t="shared" si="198" ref="M339:M344">C339*L339</f>
        <v>0</v>
      </c>
      <c r="N339" s="10">
        <f aca="true" t="shared" si="199" ref="N339:N344">D339*L339</f>
        <v>0</v>
      </c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</row>
    <row r="340" spans="1:34" ht="24" customHeight="1">
      <c r="A340" s="96"/>
      <c r="B340" s="9" t="s">
        <v>15</v>
      </c>
      <c r="C340" s="10">
        <v>3.1</v>
      </c>
      <c r="D340" s="10">
        <f t="shared" si="196"/>
        <v>3.813</v>
      </c>
      <c r="E340" s="10">
        <f t="shared" si="197"/>
        <v>5.203252032520326</v>
      </c>
      <c r="F340" s="10">
        <v>6.4</v>
      </c>
      <c r="G340" s="70">
        <v>0.23</v>
      </c>
      <c r="H340" s="59"/>
      <c r="I340" s="59"/>
      <c r="J340" s="59"/>
      <c r="K340" s="59"/>
      <c r="L340" s="60"/>
      <c r="M340" s="10">
        <f t="shared" si="198"/>
        <v>0</v>
      </c>
      <c r="N340" s="10">
        <f t="shared" si="199"/>
        <v>0</v>
      </c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</row>
    <row r="341" spans="1:34" ht="24" customHeight="1">
      <c r="A341" s="96"/>
      <c r="B341" s="9" t="s">
        <v>16</v>
      </c>
      <c r="C341" s="10">
        <v>3.78</v>
      </c>
      <c r="D341" s="10">
        <f t="shared" si="196"/>
        <v>4.6494</v>
      </c>
      <c r="E341" s="10">
        <f t="shared" si="197"/>
        <v>5.203252032520326</v>
      </c>
      <c r="F341" s="10">
        <v>6.4</v>
      </c>
      <c r="G341" s="70">
        <v>0.23</v>
      </c>
      <c r="H341" s="59"/>
      <c r="I341" s="59"/>
      <c r="J341" s="59"/>
      <c r="K341" s="59"/>
      <c r="L341" s="60"/>
      <c r="M341" s="10">
        <f t="shared" si="198"/>
        <v>0</v>
      </c>
      <c r="N341" s="10">
        <f t="shared" si="199"/>
        <v>0</v>
      </c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</row>
    <row r="342" spans="1:34" ht="24" customHeight="1">
      <c r="A342" s="96"/>
      <c r="B342" s="9" t="s">
        <v>17</v>
      </c>
      <c r="C342" s="10">
        <v>2.53</v>
      </c>
      <c r="D342" s="10">
        <f t="shared" si="196"/>
        <v>3.1119</v>
      </c>
      <c r="E342" s="10">
        <f t="shared" si="197"/>
        <v>5.203252032520326</v>
      </c>
      <c r="F342" s="10">
        <v>6.4</v>
      </c>
      <c r="G342" s="70">
        <v>0.23</v>
      </c>
      <c r="H342" s="59"/>
      <c r="I342" s="59"/>
      <c r="J342" s="59"/>
      <c r="K342" s="59"/>
      <c r="L342" s="60"/>
      <c r="M342" s="10">
        <f t="shared" si="198"/>
        <v>0</v>
      </c>
      <c r="N342" s="10">
        <f t="shared" si="199"/>
        <v>0</v>
      </c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</row>
    <row r="343" spans="1:34" ht="24" customHeight="1">
      <c r="A343" s="96"/>
      <c r="B343" s="53" t="s">
        <v>102</v>
      </c>
      <c r="C343" s="10">
        <v>2.31</v>
      </c>
      <c r="D343" s="10">
        <f t="shared" si="196"/>
        <v>2.8413</v>
      </c>
      <c r="E343" s="10">
        <f t="shared" si="197"/>
        <v>5.203252032520326</v>
      </c>
      <c r="F343" s="10">
        <v>6.4</v>
      </c>
      <c r="G343" s="70">
        <v>0.23</v>
      </c>
      <c r="H343" s="59"/>
      <c r="I343" s="59"/>
      <c r="J343" s="59"/>
      <c r="K343" s="59"/>
      <c r="L343" s="60"/>
      <c r="M343" s="10">
        <f t="shared" si="198"/>
        <v>0</v>
      </c>
      <c r="N343" s="10">
        <f t="shared" si="199"/>
        <v>0</v>
      </c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</row>
    <row r="344" spans="1:34" ht="24" customHeight="1">
      <c r="A344" s="97"/>
      <c r="B344" s="53" t="s">
        <v>103</v>
      </c>
      <c r="C344" s="10">
        <v>2.07</v>
      </c>
      <c r="D344" s="10">
        <f t="shared" si="196"/>
        <v>2.5461</v>
      </c>
      <c r="E344" s="10">
        <f t="shared" si="197"/>
        <v>5.203252032520326</v>
      </c>
      <c r="F344" s="10">
        <v>6.4</v>
      </c>
      <c r="G344" s="70">
        <v>0.23</v>
      </c>
      <c r="H344" s="59"/>
      <c r="I344" s="59"/>
      <c r="J344" s="59"/>
      <c r="K344" s="59"/>
      <c r="L344" s="60"/>
      <c r="M344" s="10">
        <f t="shared" si="198"/>
        <v>0</v>
      </c>
      <c r="N344" s="10">
        <f t="shared" si="199"/>
        <v>0</v>
      </c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</row>
    <row r="345" spans="1:34" ht="24" customHeight="1">
      <c r="A345" s="88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4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</row>
    <row r="346" spans="1:34" ht="24" customHeight="1">
      <c r="A346" s="95" t="s">
        <v>156</v>
      </c>
      <c r="B346" s="9" t="s">
        <v>101</v>
      </c>
      <c r="C346" s="10">
        <v>7.75</v>
      </c>
      <c r="D346" s="10">
        <f t="shared" si="196"/>
        <v>9.5325</v>
      </c>
      <c r="E346" s="10">
        <f t="shared" si="197"/>
        <v>11.219512195121952</v>
      </c>
      <c r="F346" s="10">
        <v>13.8</v>
      </c>
      <c r="G346" s="70">
        <v>0.23</v>
      </c>
      <c r="H346" s="59"/>
      <c r="I346" s="59"/>
      <c r="J346" s="59"/>
      <c r="K346" s="59"/>
      <c r="L346" s="60"/>
      <c r="M346" s="10">
        <f aca="true" t="shared" si="200" ref="M346:M351">C346*L346</f>
        <v>0</v>
      </c>
      <c r="N346" s="10">
        <f aca="true" t="shared" si="201" ref="N346:N351">D346*L346</f>
        <v>0</v>
      </c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</row>
    <row r="347" spans="1:34" ht="24" customHeight="1">
      <c r="A347" s="96"/>
      <c r="B347" s="9" t="s">
        <v>15</v>
      </c>
      <c r="C347" s="10">
        <v>5.51</v>
      </c>
      <c r="D347" s="10">
        <f t="shared" si="196"/>
        <v>6.7773</v>
      </c>
      <c r="E347" s="10">
        <f t="shared" si="197"/>
        <v>11.219512195121952</v>
      </c>
      <c r="F347" s="10">
        <v>13.8</v>
      </c>
      <c r="G347" s="70">
        <v>0.23</v>
      </c>
      <c r="H347" s="59"/>
      <c r="I347" s="59"/>
      <c r="J347" s="59"/>
      <c r="K347" s="59"/>
      <c r="L347" s="60"/>
      <c r="M347" s="10">
        <f t="shared" si="200"/>
        <v>0</v>
      </c>
      <c r="N347" s="10">
        <f t="shared" si="201"/>
        <v>0</v>
      </c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</row>
    <row r="348" spans="1:34" ht="24" customHeight="1">
      <c r="A348" s="96"/>
      <c r="B348" s="9" t="s">
        <v>16</v>
      </c>
      <c r="C348" s="10">
        <v>5.18</v>
      </c>
      <c r="D348" s="10">
        <f t="shared" si="196"/>
        <v>6.3713999999999995</v>
      </c>
      <c r="E348" s="10">
        <f t="shared" si="197"/>
        <v>11.219512195121952</v>
      </c>
      <c r="F348" s="10">
        <v>13.8</v>
      </c>
      <c r="G348" s="70">
        <v>0.23</v>
      </c>
      <c r="H348" s="59"/>
      <c r="I348" s="59"/>
      <c r="J348" s="59"/>
      <c r="K348" s="59"/>
      <c r="L348" s="60"/>
      <c r="M348" s="10">
        <f t="shared" si="200"/>
        <v>0</v>
      </c>
      <c r="N348" s="10">
        <f t="shared" si="201"/>
        <v>0</v>
      </c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</row>
    <row r="349" spans="1:34" ht="24" customHeight="1">
      <c r="A349" s="96"/>
      <c r="B349" s="9" t="s">
        <v>17</v>
      </c>
      <c r="C349" s="10">
        <v>4.87</v>
      </c>
      <c r="D349" s="10">
        <f t="shared" si="196"/>
        <v>5.9901</v>
      </c>
      <c r="E349" s="10">
        <f t="shared" si="197"/>
        <v>11.219512195121952</v>
      </c>
      <c r="F349" s="10">
        <v>13.8</v>
      </c>
      <c r="G349" s="70">
        <v>0.23</v>
      </c>
      <c r="H349" s="59"/>
      <c r="I349" s="59"/>
      <c r="J349" s="59"/>
      <c r="K349" s="59"/>
      <c r="L349" s="60"/>
      <c r="M349" s="10">
        <f t="shared" si="200"/>
        <v>0</v>
      </c>
      <c r="N349" s="10">
        <f t="shared" si="201"/>
        <v>0</v>
      </c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</row>
    <row r="350" spans="1:34" ht="24" customHeight="1">
      <c r="A350" s="96"/>
      <c r="B350" s="53" t="s">
        <v>102</v>
      </c>
      <c r="C350" s="10">
        <v>4.54</v>
      </c>
      <c r="D350" s="10">
        <f t="shared" si="196"/>
        <v>5.5842</v>
      </c>
      <c r="E350" s="10">
        <f t="shared" si="197"/>
        <v>11.219512195121952</v>
      </c>
      <c r="F350" s="10">
        <v>13.8</v>
      </c>
      <c r="G350" s="70">
        <v>0.23</v>
      </c>
      <c r="H350" s="59"/>
      <c r="I350" s="59"/>
      <c r="J350" s="59"/>
      <c r="K350" s="59"/>
      <c r="L350" s="60"/>
      <c r="M350" s="10">
        <f t="shared" si="200"/>
        <v>0</v>
      </c>
      <c r="N350" s="10">
        <f t="shared" si="201"/>
        <v>0</v>
      </c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</row>
    <row r="351" spans="1:34" ht="24" customHeight="1">
      <c r="A351" s="97"/>
      <c r="B351" s="53" t="s">
        <v>103</v>
      </c>
      <c r="C351" s="10">
        <v>4.21</v>
      </c>
      <c r="D351" s="10">
        <f t="shared" si="196"/>
        <v>5.1783</v>
      </c>
      <c r="E351" s="10">
        <f t="shared" si="197"/>
        <v>11.219512195121952</v>
      </c>
      <c r="F351" s="10">
        <v>13.8</v>
      </c>
      <c r="G351" s="70">
        <v>0.23</v>
      </c>
      <c r="H351" s="59"/>
      <c r="I351" s="59"/>
      <c r="J351" s="59"/>
      <c r="K351" s="59"/>
      <c r="L351" s="60"/>
      <c r="M351" s="10">
        <f t="shared" si="200"/>
        <v>0</v>
      </c>
      <c r="N351" s="10">
        <f t="shared" si="201"/>
        <v>0</v>
      </c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</row>
    <row r="352" spans="1:34" ht="24" customHeight="1">
      <c r="A352" s="88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4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</row>
    <row r="353" spans="1:34" ht="24" customHeight="1">
      <c r="A353" s="95" t="s">
        <v>157</v>
      </c>
      <c r="B353" s="9" t="s">
        <v>101</v>
      </c>
      <c r="C353" s="10">
        <v>8.19</v>
      </c>
      <c r="D353" s="10">
        <f t="shared" si="196"/>
        <v>10.073699999999999</v>
      </c>
      <c r="E353" s="10">
        <f t="shared" si="197"/>
        <v>11.300813008130081</v>
      </c>
      <c r="F353" s="10">
        <v>13.9</v>
      </c>
      <c r="G353" s="70">
        <v>0.23</v>
      </c>
      <c r="H353" s="59"/>
      <c r="I353" s="59"/>
      <c r="J353" s="59"/>
      <c r="K353" s="59"/>
      <c r="L353" s="60"/>
      <c r="M353" s="10">
        <f aca="true" t="shared" si="202" ref="M353:M358">C353*L353</f>
        <v>0</v>
      </c>
      <c r="N353" s="10">
        <f aca="true" t="shared" si="203" ref="N353:N358">D353*L353</f>
        <v>0</v>
      </c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</row>
    <row r="354" spans="1:34" ht="24" customHeight="1">
      <c r="A354" s="96"/>
      <c r="B354" s="9" t="s">
        <v>15</v>
      </c>
      <c r="C354" s="10">
        <v>7.96</v>
      </c>
      <c r="D354" s="10">
        <f t="shared" si="196"/>
        <v>9.7908</v>
      </c>
      <c r="E354" s="10">
        <f t="shared" si="197"/>
        <v>11.300813008130081</v>
      </c>
      <c r="F354" s="10">
        <v>13.9</v>
      </c>
      <c r="G354" s="70">
        <v>0.23</v>
      </c>
      <c r="H354" s="59"/>
      <c r="I354" s="59"/>
      <c r="J354" s="59"/>
      <c r="K354" s="59"/>
      <c r="L354" s="60"/>
      <c r="M354" s="10">
        <f t="shared" si="202"/>
        <v>0</v>
      </c>
      <c r="N354" s="10">
        <f t="shared" si="203"/>
        <v>0</v>
      </c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</row>
    <row r="355" spans="1:34" ht="24" customHeight="1">
      <c r="A355" s="96"/>
      <c r="B355" s="9" t="s">
        <v>16</v>
      </c>
      <c r="C355" s="10">
        <v>7.68</v>
      </c>
      <c r="D355" s="10">
        <f t="shared" si="196"/>
        <v>9.4464</v>
      </c>
      <c r="E355" s="10">
        <f t="shared" si="197"/>
        <v>11.300813008130081</v>
      </c>
      <c r="F355" s="10">
        <v>13.9</v>
      </c>
      <c r="G355" s="70">
        <v>0.23</v>
      </c>
      <c r="H355" s="59"/>
      <c r="I355" s="59"/>
      <c r="J355" s="59"/>
      <c r="K355" s="59"/>
      <c r="L355" s="60"/>
      <c r="M355" s="10">
        <f t="shared" si="202"/>
        <v>0</v>
      </c>
      <c r="N355" s="10">
        <f t="shared" si="203"/>
        <v>0</v>
      </c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</row>
    <row r="356" spans="1:34" ht="24" customHeight="1">
      <c r="A356" s="96"/>
      <c r="B356" s="9" t="s">
        <v>17</v>
      </c>
      <c r="C356" s="10">
        <v>7.4</v>
      </c>
      <c r="D356" s="10">
        <f t="shared" si="196"/>
        <v>9.102</v>
      </c>
      <c r="E356" s="10">
        <f t="shared" si="197"/>
        <v>11.300813008130081</v>
      </c>
      <c r="F356" s="10">
        <v>13.9</v>
      </c>
      <c r="G356" s="70">
        <v>0.23</v>
      </c>
      <c r="H356" s="59"/>
      <c r="I356" s="59"/>
      <c r="J356" s="59"/>
      <c r="K356" s="59"/>
      <c r="L356" s="60"/>
      <c r="M356" s="10">
        <f t="shared" si="202"/>
        <v>0</v>
      </c>
      <c r="N356" s="10">
        <f t="shared" si="203"/>
        <v>0</v>
      </c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</row>
    <row r="357" spans="1:34" ht="24" customHeight="1">
      <c r="A357" s="96"/>
      <c r="B357" s="53" t="s">
        <v>102</v>
      </c>
      <c r="C357" s="10">
        <v>7.17</v>
      </c>
      <c r="D357" s="10">
        <f t="shared" si="196"/>
        <v>8.8191</v>
      </c>
      <c r="E357" s="10">
        <f t="shared" si="197"/>
        <v>11.300813008130081</v>
      </c>
      <c r="F357" s="10">
        <v>13.9</v>
      </c>
      <c r="G357" s="70">
        <v>0.23</v>
      </c>
      <c r="H357" s="59"/>
      <c r="I357" s="59"/>
      <c r="J357" s="59"/>
      <c r="K357" s="59"/>
      <c r="L357" s="60"/>
      <c r="M357" s="10">
        <f t="shared" si="202"/>
        <v>0</v>
      </c>
      <c r="N357" s="10">
        <f t="shared" si="203"/>
        <v>0</v>
      </c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</row>
    <row r="358" spans="1:34" ht="24" customHeight="1">
      <c r="A358" s="97"/>
      <c r="B358" s="53" t="s">
        <v>103</v>
      </c>
      <c r="C358" s="10">
        <v>6.72</v>
      </c>
      <c r="D358" s="10">
        <f t="shared" si="196"/>
        <v>8.2656</v>
      </c>
      <c r="E358" s="10">
        <f t="shared" si="197"/>
        <v>11.300813008130081</v>
      </c>
      <c r="F358" s="10">
        <v>13.9</v>
      </c>
      <c r="G358" s="70">
        <v>0.23</v>
      </c>
      <c r="H358" s="59"/>
      <c r="I358" s="59"/>
      <c r="J358" s="59"/>
      <c r="K358" s="59"/>
      <c r="L358" s="60"/>
      <c r="M358" s="10">
        <f t="shared" si="202"/>
        <v>0</v>
      </c>
      <c r="N358" s="10">
        <f t="shared" si="203"/>
        <v>0</v>
      </c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</row>
    <row r="359" spans="1:34" ht="24" customHeight="1">
      <c r="A359" s="88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4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</row>
    <row r="360" spans="1:34" ht="24" customHeight="1">
      <c r="A360" s="95" t="s">
        <v>158</v>
      </c>
      <c r="B360" s="9" t="s">
        <v>101</v>
      </c>
      <c r="C360" s="10">
        <v>5.04</v>
      </c>
      <c r="D360" s="10">
        <f t="shared" si="196"/>
        <v>6.1992</v>
      </c>
      <c r="E360" s="10">
        <f t="shared" si="197"/>
        <v>6.097560975609756</v>
      </c>
      <c r="F360" s="10">
        <v>7.5</v>
      </c>
      <c r="G360" s="70">
        <v>0.23</v>
      </c>
      <c r="H360" s="59"/>
      <c r="I360" s="59"/>
      <c r="J360" s="59"/>
      <c r="K360" s="59"/>
      <c r="L360" s="60"/>
      <c r="M360" s="10">
        <f aca="true" t="shared" si="204" ref="M360:M365">C360*L360</f>
        <v>0</v>
      </c>
      <c r="N360" s="10">
        <f aca="true" t="shared" si="205" ref="N360:N365">D360*L360</f>
        <v>0</v>
      </c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</row>
    <row r="361" spans="1:34" ht="24" customHeight="1">
      <c r="A361" s="96"/>
      <c r="B361" s="9" t="s">
        <v>15</v>
      </c>
      <c r="C361" s="10">
        <v>4.9</v>
      </c>
      <c r="D361" s="10">
        <f t="shared" si="196"/>
        <v>6.027000000000001</v>
      </c>
      <c r="E361" s="10">
        <f t="shared" si="197"/>
        <v>6.097560975609756</v>
      </c>
      <c r="F361" s="10">
        <v>7.5</v>
      </c>
      <c r="G361" s="70">
        <v>0.23</v>
      </c>
      <c r="H361" s="59"/>
      <c r="I361" s="59"/>
      <c r="J361" s="59"/>
      <c r="K361" s="59"/>
      <c r="L361" s="60"/>
      <c r="M361" s="10">
        <f t="shared" si="204"/>
        <v>0</v>
      </c>
      <c r="N361" s="10">
        <f t="shared" si="205"/>
        <v>0</v>
      </c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</row>
    <row r="362" spans="1:34" ht="24" customHeight="1">
      <c r="A362" s="96"/>
      <c r="B362" s="9" t="s">
        <v>16</v>
      </c>
      <c r="C362" s="10">
        <v>4.64</v>
      </c>
      <c r="D362" s="10">
        <f t="shared" si="196"/>
        <v>5.707199999999999</v>
      </c>
      <c r="E362" s="10">
        <f t="shared" si="197"/>
        <v>6.097560975609756</v>
      </c>
      <c r="F362" s="10">
        <v>7.5</v>
      </c>
      <c r="G362" s="70">
        <v>0.23</v>
      </c>
      <c r="H362" s="59"/>
      <c r="I362" s="59"/>
      <c r="J362" s="59"/>
      <c r="K362" s="59"/>
      <c r="L362" s="60"/>
      <c r="M362" s="10">
        <f t="shared" si="204"/>
        <v>0</v>
      </c>
      <c r="N362" s="10">
        <f t="shared" si="205"/>
        <v>0</v>
      </c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</row>
    <row r="363" spans="1:34" ht="24" customHeight="1">
      <c r="A363" s="96"/>
      <c r="B363" s="9" t="s">
        <v>17</v>
      </c>
      <c r="C363" s="10">
        <v>4.42</v>
      </c>
      <c r="D363" s="10">
        <f t="shared" si="196"/>
        <v>5.4366</v>
      </c>
      <c r="E363" s="10">
        <f t="shared" si="197"/>
        <v>6.097560975609756</v>
      </c>
      <c r="F363" s="10">
        <v>7.5</v>
      </c>
      <c r="G363" s="70">
        <v>0.23</v>
      </c>
      <c r="H363" s="59"/>
      <c r="I363" s="59"/>
      <c r="J363" s="59"/>
      <c r="K363" s="59"/>
      <c r="L363" s="60"/>
      <c r="M363" s="10">
        <f t="shared" si="204"/>
        <v>0</v>
      </c>
      <c r="N363" s="10">
        <f t="shared" si="205"/>
        <v>0</v>
      </c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</row>
    <row r="364" spans="1:34" ht="24" customHeight="1">
      <c r="A364" s="96"/>
      <c r="B364" s="53" t="s">
        <v>102</v>
      </c>
      <c r="C364" s="10">
        <v>4.21</v>
      </c>
      <c r="D364" s="10">
        <f t="shared" si="196"/>
        <v>5.1783</v>
      </c>
      <c r="E364" s="10">
        <f t="shared" si="197"/>
        <v>6.097560975609756</v>
      </c>
      <c r="F364" s="10">
        <v>7.5</v>
      </c>
      <c r="G364" s="70">
        <v>0.23</v>
      </c>
      <c r="H364" s="59"/>
      <c r="I364" s="59"/>
      <c r="J364" s="59"/>
      <c r="K364" s="59"/>
      <c r="L364" s="60"/>
      <c r="M364" s="10">
        <f t="shared" si="204"/>
        <v>0</v>
      </c>
      <c r="N364" s="10">
        <f t="shared" si="205"/>
        <v>0</v>
      </c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</row>
    <row r="365" spans="1:34" ht="24" customHeight="1">
      <c r="A365" s="97"/>
      <c r="B365" s="53" t="s">
        <v>103</v>
      </c>
      <c r="C365" s="10">
        <v>4.15</v>
      </c>
      <c r="D365" s="10">
        <f t="shared" si="196"/>
        <v>5.104500000000001</v>
      </c>
      <c r="E365" s="10">
        <f t="shared" si="197"/>
        <v>6.097560975609756</v>
      </c>
      <c r="F365" s="10">
        <v>7.5</v>
      </c>
      <c r="G365" s="70">
        <v>0.23</v>
      </c>
      <c r="H365" s="59"/>
      <c r="I365" s="59"/>
      <c r="J365" s="59"/>
      <c r="K365" s="59"/>
      <c r="L365" s="60"/>
      <c r="M365" s="10">
        <f t="shared" si="204"/>
        <v>0</v>
      </c>
      <c r="N365" s="10">
        <f t="shared" si="205"/>
        <v>0</v>
      </c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</row>
    <row r="366" spans="1:34" ht="24" customHeight="1">
      <c r="A366" s="88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4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</row>
    <row r="367" spans="1:34" ht="24" customHeight="1">
      <c r="A367" s="95" t="s">
        <v>159</v>
      </c>
      <c r="B367" s="9" t="s">
        <v>101</v>
      </c>
      <c r="C367" s="10">
        <v>11.55</v>
      </c>
      <c r="D367" s="10">
        <f t="shared" si="196"/>
        <v>14.206500000000002</v>
      </c>
      <c r="E367" s="10">
        <f t="shared" si="197"/>
        <v>15.447154471544716</v>
      </c>
      <c r="F367" s="10">
        <v>19</v>
      </c>
      <c r="G367" s="70">
        <v>0.23</v>
      </c>
      <c r="H367" s="59"/>
      <c r="I367" s="59"/>
      <c r="J367" s="59"/>
      <c r="K367" s="59"/>
      <c r="L367" s="60"/>
      <c r="M367" s="10">
        <f aca="true" t="shared" si="206" ref="M367:M372">C367*L367</f>
        <v>0</v>
      </c>
      <c r="N367" s="10">
        <f aca="true" t="shared" si="207" ref="N367:N372">D367*L367</f>
        <v>0</v>
      </c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</row>
    <row r="368" spans="1:34" ht="24" customHeight="1">
      <c r="A368" s="96"/>
      <c r="B368" s="9" t="s">
        <v>15</v>
      </c>
      <c r="C368" s="10">
        <v>11.39</v>
      </c>
      <c r="D368" s="10">
        <f t="shared" si="196"/>
        <v>14.0097</v>
      </c>
      <c r="E368" s="10">
        <f t="shared" si="197"/>
        <v>15.447154471544716</v>
      </c>
      <c r="F368" s="10">
        <v>19</v>
      </c>
      <c r="G368" s="70">
        <v>0.23</v>
      </c>
      <c r="H368" s="59"/>
      <c r="I368" s="59"/>
      <c r="J368" s="59"/>
      <c r="K368" s="59"/>
      <c r="L368" s="60"/>
      <c r="M368" s="10">
        <f t="shared" si="206"/>
        <v>0</v>
      </c>
      <c r="N368" s="10">
        <f t="shared" si="207"/>
        <v>0</v>
      </c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</row>
    <row r="369" spans="1:34" ht="24" customHeight="1">
      <c r="A369" s="96"/>
      <c r="B369" s="9" t="s">
        <v>16</v>
      </c>
      <c r="C369" s="10">
        <v>10.99</v>
      </c>
      <c r="D369" s="10">
        <f t="shared" si="196"/>
        <v>13.517700000000001</v>
      </c>
      <c r="E369" s="10">
        <f t="shared" si="197"/>
        <v>15.447154471544716</v>
      </c>
      <c r="F369" s="10">
        <v>19</v>
      </c>
      <c r="G369" s="70">
        <v>0.23</v>
      </c>
      <c r="H369" s="59"/>
      <c r="I369" s="59"/>
      <c r="J369" s="59"/>
      <c r="K369" s="59"/>
      <c r="L369" s="60"/>
      <c r="M369" s="10">
        <f t="shared" si="206"/>
        <v>0</v>
      </c>
      <c r="N369" s="10">
        <f t="shared" si="207"/>
        <v>0</v>
      </c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</row>
    <row r="370" spans="1:34" ht="24" customHeight="1">
      <c r="A370" s="96"/>
      <c r="B370" s="9" t="s">
        <v>17</v>
      </c>
      <c r="C370" s="10">
        <v>10.77</v>
      </c>
      <c r="D370" s="10">
        <f t="shared" si="196"/>
        <v>13.2471</v>
      </c>
      <c r="E370" s="10">
        <f t="shared" si="197"/>
        <v>15.447154471544716</v>
      </c>
      <c r="F370" s="10">
        <v>19</v>
      </c>
      <c r="G370" s="70">
        <v>0.23</v>
      </c>
      <c r="H370" s="59"/>
      <c r="I370" s="59"/>
      <c r="J370" s="59"/>
      <c r="K370" s="59"/>
      <c r="L370" s="60"/>
      <c r="M370" s="10">
        <f t="shared" si="206"/>
        <v>0</v>
      </c>
      <c r="N370" s="10">
        <f t="shared" si="207"/>
        <v>0</v>
      </c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</row>
    <row r="371" spans="1:34" ht="24" customHeight="1">
      <c r="A371" s="96"/>
      <c r="B371" s="53" t="s">
        <v>102</v>
      </c>
      <c r="C371" s="10">
        <v>10.66</v>
      </c>
      <c r="D371" s="10">
        <f t="shared" si="196"/>
        <v>13.1118</v>
      </c>
      <c r="E371" s="10">
        <f t="shared" si="197"/>
        <v>15.447154471544716</v>
      </c>
      <c r="F371" s="10">
        <v>19</v>
      </c>
      <c r="G371" s="70">
        <v>0.23</v>
      </c>
      <c r="H371" s="59"/>
      <c r="I371" s="59"/>
      <c r="J371" s="59"/>
      <c r="K371" s="59"/>
      <c r="L371" s="60"/>
      <c r="M371" s="10">
        <f t="shared" si="206"/>
        <v>0</v>
      </c>
      <c r="N371" s="10">
        <f t="shared" si="207"/>
        <v>0</v>
      </c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</row>
    <row r="372" spans="1:34" ht="24" customHeight="1">
      <c r="A372" s="97"/>
      <c r="B372" s="53" t="s">
        <v>103</v>
      </c>
      <c r="C372" s="10">
        <v>10.5</v>
      </c>
      <c r="D372" s="10">
        <f t="shared" si="196"/>
        <v>12.915</v>
      </c>
      <c r="E372" s="10">
        <f t="shared" si="197"/>
        <v>15.447154471544716</v>
      </c>
      <c r="F372" s="10">
        <v>19</v>
      </c>
      <c r="G372" s="70">
        <v>0.23</v>
      </c>
      <c r="H372" s="59"/>
      <c r="I372" s="59"/>
      <c r="J372" s="59"/>
      <c r="K372" s="59"/>
      <c r="L372" s="60"/>
      <c r="M372" s="10">
        <f t="shared" si="206"/>
        <v>0</v>
      </c>
      <c r="N372" s="10">
        <f t="shared" si="207"/>
        <v>0</v>
      </c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</row>
    <row r="373" spans="1:34" ht="24" customHeight="1">
      <c r="A373" s="88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4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</row>
    <row r="374" spans="1:34" ht="24" customHeight="1">
      <c r="A374" s="95" t="s">
        <v>160</v>
      </c>
      <c r="B374" s="9" t="s">
        <v>101</v>
      </c>
      <c r="C374" s="10">
        <v>6.49</v>
      </c>
      <c r="D374" s="10">
        <f t="shared" si="196"/>
        <v>7.9827</v>
      </c>
      <c r="E374" s="10">
        <f t="shared" si="197"/>
        <v>9.146341463414634</v>
      </c>
      <c r="F374" s="10">
        <v>11.25</v>
      </c>
      <c r="G374" s="70">
        <v>0.23</v>
      </c>
      <c r="H374" s="59"/>
      <c r="I374" s="59"/>
      <c r="J374" s="59"/>
      <c r="K374" s="59"/>
      <c r="L374" s="60"/>
      <c r="M374" s="10">
        <f aca="true" t="shared" si="208" ref="M374:M379">C374*L374</f>
        <v>0</v>
      </c>
      <c r="N374" s="10">
        <f aca="true" t="shared" si="209" ref="N374:N379">D374*L374</f>
        <v>0</v>
      </c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</row>
    <row r="375" spans="1:34" ht="24" customHeight="1">
      <c r="A375" s="96"/>
      <c r="B375" s="9" t="s">
        <v>15</v>
      </c>
      <c r="C375" s="10">
        <v>6.05</v>
      </c>
      <c r="D375" s="10">
        <f t="shared" si="196"/>
        <v>7.4415</v>
      </c>
      <c r="E375" s="10">
        <f t="shared" si="197"/>
        <v>9.146341463414634</v>
      </c>
      <c r="F375" s="10">
        <v>11.25</v>
      </c>
      <c r="G375" s="70">
        <v>0.23</v>
      </c>
      <c r="H375" s="59"/>
      <c r="I375" s="59"/>
      <c r="J375" s="59"/>
      <c r="K375" s="59"/>
      <c r="L375" s="60"/>
      <c r="M375" s="10">
        <f t="shared" si="208"/>
        <v>0</v>
      </c>
      <c r="N375" s="10">
        <f t="shared" si="209"/>
        <v>0</v>
      </c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</row>
    <row r="376" spans="1:34" ht="24" customHeight="1">
      <c r="A376" s="96"/>
      <c r="B376" s="9" t="s">
        <v>16</v>
      </c>
      <c r="C376" s="10">
        <v>5.58</v>
      </c>
      <c r="D376" s="10">
        <f t="shared" si="196"/>
        <v>6.8634</v>
      </c>
      <c r="E376" s="10">
        <f t="shared" si="197"/>
        <v>9.146341463414634</v>
      </c>
      <c r="F376" s="10">
        <v>11.25</v>
      </c>
      <c r="G376" s="70">
        <v>0.23</v>
      </c>
      <c r="H376" s="59"/>
      <c r="I376" s="59"/>
      <c r="J376" s="59"/>
      <c r="K376" s="59"/>
      <c r="L376" s="60"/>
      <c r="M376" s="10">
        <f t="shared" si="208"/>
        <v>0</v>
      </c>
      <c r="N376" s="10">
        <f t="shared" si="209"/>
        <v>0</v>
      </c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</row>
    <row r="377" spans="1:34" ht="24" customHeight="1">
      <c r="A377" s="96"/>
      <c r="B377" s="9" t="s">
        <v>17</v>
      </c>
      <c r="C377" s="10">
        <v>5.08</v>
      </c>
      <c r="D377" s="10">
        <f t="shared" si="196"/>
        <v>6.2484</v>
      </c>
      <c r="E377" s="10">
        <f t="shared" si="197"/>
        <v>9.146341463414634</v>
      </c>
      <c r="F377" s="10">
        <v>11.25</v>
      </c>
      <c r="G377" s="70">
        <v>0.23</v>
      </c>
      <c r="H377" s="59"/>
      <c r="I377" s="59"/>
      <c r="J377" s="59"/>
      <c r="K377" s="59"/>
      <c r="L377" s="60"/>
      <c r="M377" s="10">
        <f t="shared" si="208"/>
        <v>0</v>
      </c>
      <c r="N377" s="10">
        <f t="shared" si="209"/>
        <v>0</v>
      </c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</row>
    <row r="378" spans="1:34" ht="24" customHeight="1">
      <c r="A378" s="96"/>
      <c r="B378" s="53" t="s">
        <v>102</v>
      </c>
      <c r="C378" s="10">
        <v>4.65</v>
      </c>
      <c r="D378" s="10">
        <f t="shared" si="196"/>
        <v>5.7195</v>
      </c>
      <c r="E378" s="10">
        <f t="shared" si="197"/>
        <v>9.146341463414634</v>
      </c>
      <c r="F378" s="10">
        <v>11.25</v>
      </c>
      <c r="G378" s="70">
        <v>0.23</v>
      </c>
      <c r="H378" s="59"/>
      <c r="I378" s="59"/>
      <c r="J378" s="59"/>
      <c r="K378" s="59"/>
      <c r="L378" s="60"/>
      <c r="M378" s="10">
        <f t="shared" si="208"/>
        <v>0</v>
      </c>
      <c r="N378" s="10">
        <f t="shared" si="209"/>
        <v>0</v>
      </c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</row>
    <row r="379" spans="1:34" ht="22.5" customHeight="1">
      <c r="A379" s="97"/>
      <c r="B379" s="53" t="s">
        <v>103</v>
      </c>
      <c r="C379" s="10">
        <v>4.41</v>
      </c>
      <c r="D379" s="10">
        <f t="shared" si="196"/>
        <v>5.424300000000001</v>
      </c>
      <c r="E379" s="10">
        <f t="shared" si="197"/>
        <v>9.146341463414634</v>
      </c>
      <c r="F379" s="10">
        <v>11.25</v>
      </c>
      <c r="G379" s="70">
        <v>0.23</v>
      </c>
      <c r="H379" s="59"/>
      <c r="I379" s="59"/>
      <c r="J379" s="59"/>
      <c r="K379" s="59"/>
      <c r="L379" s="60"/>
      <c r="M379" s="10">
        <f t="shared" si="208"/>
        <v>0</v>
      </c>
      <c r="N379" s="10">
        <f t="shared" si="209"/>
        <v>0</v>
      </c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</row>
    <row r="380" spans="1:33" ht="24" customHeight="1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24" customHeight="1">
      <c r="A381" s="8" t="s">
        <v>39</v>
      </c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3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24" customHeight="1">
      <c r="A382" s="93" t="s">
        <v>146</v>
      </c>
      <c r="B382" s="67" t="s">
        <v>118</v>
      </c>
      <c r="C382" s="68">
        <v>5</v>
      </c>
      <c r="D382" s="10">
        <f>C382+C382*G382</f>
        <v>6.15</v>
      </c>
      <c r="E382" s="10">
        <f>F382/1.23</f>
        <v>22.764227642276424</v>
      </c>
      <c r="F382" s="10">
        <v>28</v>
      </c>
      <c r="G382" s="11">
        <v>0.23</v>
      </c>
      <c r="H382" s="11">
        <f>(E382-C382)/E382</f>
        <v>0.7803571428571429</v>
      </c>
      <c r="I382" s="11">
        <f>(F382-D382)/F382</f>
        <v>0.7803571428571429</v>
      </c>
      <c r="J382" s="11">
        <f>(E382-C382)/C382</f>
        <v>3.552845528455285</v>
      </c>
      <c r="K382" s="11">
        <f>(F382-D382)/D382</f>
        <v>3.5528455284552845</v>
      </c>
      <c r="L382" s="9"/>
      <c r="M382" s="10">
        <f>C382*L382</f>
        <v>0</v>
      </c>
      <c r="N382" s="10">
        <f>D382*L382</f>
        <v>0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24" customHeight="1">
      <c r="A383" s="94"/>
      <c r="B383" s="67" t="s">
        <v>119</v>
      </c>
      <c r="C383" s="68">
        <v>4.2</v>
      </c>
      <c r="D383" s="10">
        <f>C383+C383*G383</f>
        <v>5.166</v>
      </c>
      <c r="E383" s="10">
        <f>F383/1.23</f>
        <v>22.764227642276424</v>
      </c>
      <c r="F383" s="10">
        <v>28</v>
      </c>
      <c r="G383" s="11">
        <v>0.23</v>
      </c>
      <c r="H383" s="11">
        <f>(E383-C383)/E383</f>
        <v>0.8155</v>
      </c>
      <c r="I383" s="11">
        <f>(F383-D383)/F383</f>
        <v>0.8155</v>
      </c>
      <c r="J383" s="11">
        <f>(E383-C383)/C383</f>
        <v>4.420054200542006</v>
      </c>
      <c r="K383" s="11">
        <f>(F383-D383)/D383</f>
        <v>4.420054200542005</v>
      </c>
      <c r="L383" s="9"/>
      <c r="M383" s="10">
        <f>C383*L383</f>
        <v>0</v>
      </c>
      <c r="N383" s="10">
        <f>D383*L383</f>
        <v>0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24" customHeight="1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24" customHeight="1">
      <c r="A385" s="74" t="s">
        <v>122</v>
      </c>
      <c r="B385" s="9" t="s">
        <v>117</v>
      </c>
      <c r="C385" s="10">
        <v>12</v>
      </c>
      <c r="D385" s="10">
        <f>C385+C385*G385</f>
        <v>14.76</v>
      </c>
      <c r="E385" s="10">
        <f>F385/1.23</f>
        <v>22.764227642276424</v>
      </c>
      <c r="F385" s="10">
        <v>28</v>
      </c>
      <c r="G385" s="11">
        <v>0.23</v>
      </c>
      <c r="H385" s="11">
        <f aca="true" t="shared" si="210" ref="H385:I387">(E385-C385)/E385</f>
        <v>0.47285714285714286</v>
      </c>
      <c r="I385" s="11">
        <f t="shared" si="210"/>
        <v>0.47285714285714286</v>
      </c>
      <c r="J385" s="11">
        <f aca="true" t="shared" si="211" ref="J385:K387">(E385-C385)/C385</f>
        <v>0.897018970189702</v>
      </c>
      <c r="K385" s="11">
        <f t="shared" si="211"/>
        <v>0.8970189701897019</v>
      </c>
      <c r="L385" s="9"/>
      <c r="M385" s="10">
        <f>C385*L385</f>
        <v>0</v>
      </c>
      <c r="N385" s="10">
        <f>D385*L385</f>
        <v>0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24" customHeight="1">
      <c r="A386" s="75"/>
      <c r="B386" s="9" t="s">
        <v>118</v>
      </c>
      <c r="C386" s="10">
        <v>10</v>
      </c>
      <c r="D386" s="10">
        <f>C386+C386*G386</f>
        <v>12.3</v>
      </c>
      <c r="E386" s="10">
        <f>F386/1.23</f>
        <v>22.764227642276424</v>
      </c>
      <c r="F386" s="10">
        <v>28</v>
      </c>
      <c r="G386" s="11">
        <v>0.23</v>
      </c>
      <c r="H386" s="11">
        <f t="shared" si="210"/>
        <v>0.5607142857142857</v>
      </c>
      <c r="I386" s="11">
        <f t="shared" si="210"/>
        <v>0.5607142857142857</v>
      </c>
      <c r="J386" s="11">
        <f t="shared" si="211"/>
        <v>1.2764227642276424</v>
      </c>
      <c r="K386" s="11">
        <f t="shared" si="211"/>
        <v>1.2764227642276422</v>
      </c>
      <c r="L386" s="9"/>
      <c r="M386" s="10">
        <f>C386*L386</f>
        <v>0</v>
      </c>
      <c r="N386" s="10">
        <f>D386*L386</f>
        <v>0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14" ht="24" customHeight="1">
      <c r="A387" s="76"/>
      <c r="B387" s="9" t="s">
        <v>119</v>
      </c>
      <c r="C387" s="10">
        <v>8.5</v>
      </c>
      <c r="D387" s="10">
        <f>C387+C387*G387</f>
        <v>10.455</v>
      </c>
      <c r="E387" s="10">
        <f>F387/1.23</f>
        <v>22.764227642276424</v>
      </c>
      <c r="F387" s="10">
        <v>28</v>
      </c>
      <c r="G387" s="11">
        <v>0.23</v>
      </c>
      <c r="H387" s="11">
        <f t="shared" si="210"/>
        <v>0.6266071428571429</v>
      </c>
      <c r="I387" s="11">
        <f t="shared" si="210"/>
        <v>0.6266071428571429</v>
      </c>
      <c r="J387" s="11">
        <f t="shared" si="211"/>
        <v>1.6781444285031086</v>
      </c>
      <c r="K387" s="11">
        <f t="shared" si="211"/>
        <v>1.6781444285031086</v>
      </c>
      <c r="L387" s="9"/>
      <c r="M387" s="10">
        <f>C387*L387</f>
        <v>0</v>
      </c>
      <c r="N387" s="10">
        <f>D387*L387</f>
        <v>0</v>
      </c>
    </row>
    <row r="388" spans="1:14" ht="22.5" customHeight="1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4"/>
    </row>
    <row r="389" spans="1:33" ht="22.5" customHeight="1">
      <c r="A389" s="87" t="s">
        <v>123</v>
      </c>
      <c r="B389" s="9" t="s">
        <v>92</v>
      </c>
      <c r="C389" s="27">
        <v>4.6</v>
      </c>
      <c r="D389" s="10">
        <f>C389+C389*G389</f>
        <v>5.6579999999999995</v>
      </c>
      <c r="E389" s="10">
        <f>F389/1.23</f>
        <v>9.75609756097561</v>
      </c>
      <c r="F389" s="10">
        <v>12</v>
      </c>
      <c r="G389" s="11">
        <v>0.23</v>
      </c>
      <c r="H389" s="11">
        <f aca="true" t="shared" si="212" ref="H389:I391">(E389-C389)/E389</f>
        <v>0.5285000000000001</v>
      </c>
      <c r="I389" s="11">
        <f t="shared" si="212"/>
        <v>0.5285000000000001</v>
      </c>
      <c r="J389" s="11">
        <f aca="true" t="shared" si="213" ref="J389:K391">(E389-C389)/C389</f>
        <v>1.1208907741251326</v>
      </c>
      <c r="K389" s="11">
        <f t="shared" si="213"/>
        <v>1.1208907741251328</v>
      </c>
      <c r="L389" s="9"/>
      <c r="M389" s="10">
        <v>0</v>
      </c>
      <c r="N389" s="10">
        <v>0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24" customHeight="1">
      <c r="A390" s="87"/>
      <c r="B390" s="9" t="s">
        <v>120</v>
      </c>
      <c r="C390" s="27">
        <v>4.5</v>
      </c>
      <c r="D390" s="10">
        <f>C390+C390*G390</f>
        <v>5.535</v>
      </c>
      <c r="E390" s="10">
        <f>F390/1.23</f>
        <v>9.75609756097561</v>
      </c>
      <c r="F390" s="10">
        <v>12</v>
      </c>
      <c r="G390" s="11">
        <v>0.23</v>
      </c>
      <c r="H390" s="11">
        <f t="shared" si="212"/>
        <v>0.53875</v>
      </c>
      <c r="I390" s="11">
        <f t="shared" si="212"/>
        <v>0.53875</v>
      </c>
      <c r="J390" s="11">
        <f t="shared" si="213"/>
        <v>1.1680216802168022</v>
      </c>
      <c r="K390" s="11">
        <f t="shared" si="213"/>
        <v>1.1680216802168022</v>
      </c>
      <c r="L390" s="9"/>
      <c r="M390" s="10">
        <v>0</v>
      </c>
      <c r="N390" s="10">
        <v>0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24" customHeight="1">
      <c r="A391" s="87"/>
      <c r="B391" s="9" t="s">
        <v>121</v>
      </c>
      <c r="C391" s="27">
        <v>4.1</v>
      </c>
      <c r="D391" s="10">
        <f>C391+C391*G391</f>
        <v>5.042999999999999</v>
      </c>
      <c r="E391" s="10">
        <f>F391/1.23</f>
        <v>9.75609756097561</v>
      </c>
      <c r="F391" s="10">
        <v>12</v>
      </c>
      <c r="G391" s="11">
        <v>0.23</v>
      </c>
      <c r="H391" s="11">
        <f t="shared" si="212"/>
        <v>0.57975</v>
      </c>
      <c r="I391" s="11">
        <f t="shared" si="212"/>
        <v>0.5797500000000001</v>
      </c>
      <c r="J391" s="11">
        <f t="shared" si="213"/>
        <v>1.3795359904818563</v>
      </c>
      <c r="K391" s="11">
        <f t="shared" si="213"/>
        <v>1.3795359904818565</v>
      </c>
      <c r="L391" s="9"/>
      <c r="M391" s="10">
        <v>0</v>
      </c>
      <c r="N391" s="10">
        <v>0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24" customHeight="1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24" customHeight="1">
      <c r="A393" s="87" t="s">
        <v>124</v>
      </c>
      <c r="B393" s="9" t="s">
        <v>92</v>
      </c>
      <c r="C393" s="27">
        <v>4.6</v>
      </c>
      <c r="D393" s="10">
        <f>C393+C393*G393</f>
        <v>5.6579999999999995</v>
      </c>
      <c r="E393" s="10">
        <f>F393/1.23</f>
        <v>9.75609756097561</v>
      </c>
      <c r="F393" s="10">
        <v>12</v>
      </c>
      <c r="G393" s="11">
        <v>0.23</v>
      </c>
      <c r="H393" s="11">
        <f aca="true" t="shared" si="214" ref="H393:I395">(E393-C393)/E393</f>
        <v>0.5285000000000001</v>
      </c>
      <c r="I393" s="11">
        <f t="shared" si="214"/>
        <v>0.5285000000000001</v>
      </c>
      <c r="J393" s="11">
        <f aca="true" t="shared" si="215" ref="J393:K395">(E393-C393)/C393</f>
        <v>1.1208907741251326</v>
      </c>
      <c r="K393" s="11">
        <f t="shared" si="215"/>
        <v>1.1208907741251328</v>
      </c>
      <c r="L393" s="9"/>
      <c r="M393" s="10">
        <v>0</v>
      </c>
      <c r="N393" s="10">
        <v>0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24" customHeight="1">
      <c r="A394" s="87"/>
      <c r="B394" s="9" t="s">
        <v>120</v>
      </c>
      <c r="C394" s="27">
        <v>4.5</v>
      </c>
      <c r="D394" s="10">
        <f>C394+C394*G394</f>
        <v>5.535</v>
      </c>
      <c r="E394" s="10">
        <f>F394/1.23</f>
        <v>9.75609756097561</v>
      </c>
      <c r="F394" s="10">
        <v>12</v>
      </c>
      <c r="G394" s="11">
        <v>0.23</v>
      </c>
      <c r="H394" s="11">
        <f t="shared" si="214"/>
        <v>0.53875</v>
      </c>
      <c r="I394" s="11">
        <f t="shared" si="214"/>
        <v>0.53875</v>
      </c>
      <c r="J394" s="11">
        <f t="shared" si="215"/>
        <v>1.1680216802168022</v>
      </c>
      <c r="K394" s="11">
        <f t="shared" si="215"/>
        <v>1.1680216802168022</v>
      </c>
      <c r="L394" s="9"/>
      <c r="M394" s="10">
        <v>0</v>
      </c>
      <c r="N394" s="10">
        <v>0</v>
      </c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24" customHeight="1">
      <c r="A395" s="87"/>
      <c r="B395" s="9" t="s">
        <v>121</v>
      </c>
      <c r="C395" s="27">
        <v>4.1</v>
      </c>
      <c r="D395" s="10">
        <f>C395+C395*G395</f>
        <v>5.042999999999999</v>
      </c>
      <c r="E395" s="10">
        <f>F395/1.23</f>
        <v>9.75609756097561</v>
      </c>
      <c r="F395" s="10">
        <v>12</v>
      </c>
      <c r="G395" s="11">
        <v>0.23</v>
      </c>
      <c r="H395" s="11">
        <f t="shared" si="214"/>
        <v>0.57975</v>
      </c>
      <c r="I395" s="11">
        <f t="shared" si="214"/>
        <v>0.5797500000000001</v>
      </c>
      <c r="J395" s="11">
        <f t="shared" si="215"/>
        <v>1.3795359904818563</v>
      </c>
      <c r="K395" s="11">
        <f t="shared" si="215"/>
        <v>1.3795359904818565</v>
      </c>
      <c r="L395" s="9"/>
      <c r="M395" s="10">
        <v>0</v>
      </c>
      <c r="N395" s="10">
        <v>0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24" customHeight="1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24" customHeight="1">
      <c r="A397" s="87" t="s">
        <v>125</v>
      </c>
      <c r="B397" s="9" t="s">
        <v>92</v>
      </c>
      <c r="C397" s="27">
        <v>4.6</v>
      </c>
      <c r="D397" s="10">
        <f>C397+C397*G397</f>
        <v>5.6579999999999995</v>
      </c>
      <c r="E397" s="10">
        <f>F397/1.23</f>
        <v>10.56910569105691</v>
      </c>
      <c r="F397" s="10">
        <v>13</v>
      </c>
      <c r="G397" s="11">
        <v>0.23</v>
      </c>
      <c r="H397" s="11">
        <f aca="true" t="shared" si="216" ref="H397:I399">(E397-C397)/E397</f>
        <v>0.5647692307692308</v>
      </c>
      <c r="I397" s="11">
        <f t="shared" si="216"/>
        <v>0.5647692307692308</v>
      </c>
      <c r="J397" s="11">
        <f aca="true" t="shared" si="217" ref="J397:K399">(E397-C397)/C397</f>
        <v>1.2976316719688936</v>
      </c>
      <c r="K397" s="11">
        <f t="shared" si="217"/>
        <v>1.2976316719688938</v>
      </c>
      <c r="L397" s="9"/>
      <c r="M397" s="10">
        <f>C397*L397</f>
        <v>0</v>
      </c>
      <c r="N397" s="10">
        <f>D397*L397</f>
        <v>0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24" customHeight="1">
      <c r="A398" s="87"/>
      <c r="B398" s="9" t="s">
        <v>120</v>
      </c>
      <c r="C398" s="27">
        <v>4.3</v>
      </c>
      <c r="D398" s="10">
        <f>C398+C398*G398</f>
        <v>5.289</v>
      </c>
      <c r="E398" s="10">
        <f>F398/1.23</f>
        <v>10.56910569105691</v>
      </c>
      <c r="F398" s="10">
        <v>13</v>
      </c>
      <c r="G398" s="11">
        <v>0.23</v>
      </c>
      <c r="H398" s="11">
        <f t="shared" si="216"/>
        <v>0.5931538461538461</v>
      </c>
      <c r="I398" s="11">
        <f t="shared" si="216"/>
        <v>0.5931538461538461</v>
      </c>
      <c r="J398" s="11">
        <f t="shared" si="217"/>
        <v>1.4579315560597466</v>
      </c>
      <c r="K398" s="11">
        <f t="shared" si="217"/>
        <v>1.4579315560597468</v>
      </c>
      <c r="L398" s="9"/>
      <c r="M398" s="10">
        <f>C398*L398</f>
        <v>0</v>
      </c>
      <c r="N398" s="10">
        <f>D398*L398</f>
        <v>0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24" customHeight="1">
      <c r="A399" s="87"/>
      <c r="B399" s="9" t="s">
        <v>121</v>
      </c>
      <c r="C399" s="27">
        <v>4.1</v>
      </c>
      <c r="D399" s="10">
        <f>C399+C399*G399</f>
        <v>5.042999999999999</v>
      </c>
      <c r="E399" s="10">
        <f>F399/1.23</f>
        <v>10.56910569105691</v>
      </c>
      <c r="F399" s="10">
        <v>13</v>
      </c>
      <c r="G399" s="11">
        <v>0.23</v>
      </c>
      <c r="H399" s="11">
        <f t="shared" si="216"/>
        <v>0.6120769230769231</v>
      </c>
      <c r="I399" s="11">
        <f t="shared" si="216"/>
        <v>0.6120769230769232</v>
      </c>
      <c r="J399" s="11">
        <f t="shared" si="217"/>
        <v>1.5778306563553441</v>
      </c>
      <c r="K399" s="11">
        <f t="shared" si="217"/>
        <v>1.5778306563553444</v>
      </c>
      <c r="L399" s="9"/>
      <c r="M399" s="10">
        <v>0</v>
      </c>
      <c r="N399" s="10">
        <v>0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24" customHeight="1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24" customHeight="1">
      <c r="A401" s="87" t="s">
        <v>126</v>
      </c>
      <c r="B401" s="9" t="s">
        <v>92</v>
      </c>
      <c r="C401" s="27">
        <v>4.9</v>
      </c>
      <c r="D401" s="10">
        <f>C401+C401*G401</f>
        <v>6.027000000000001</v>
      </c>
      <c r="E401" s="10">
        <f>F401/1.23</f>
        <v>10.56910569105691</v>
      </c>
      <c r="F401" s="10">
        <v>13</v>
      </c>
      <c r="G401" s="11">
        <v>0.23</v>
      </c>
      <c r="H401" s="11">
        <f aca="true" t="shared" si="218" ref="H401:I403">(E401-C401)/E401</f>
        <v>0.5363846153846153</v>
      </c>
      <c r="I401" s="11">
        <f t="shared" si="218"/>
        <v>0.5363846153846153</v>
      </c>
      <c r="J401" s="11">
        <f aca="true" t="shared" si="219" ref="J401:K403">(E401-C401)/C401</f>
        <v>1.156960345113655</v>
      </c>
      <c r="K401" s="11">
        <f t="shared" si="219"/>
        <v>1.1569603451136548</v>
      </c>
      <c r="L401" s="9"/>
      <c r="M401" s="10">
        <v>0</v>
      </c>
      <c r="N401" s="10">
        <v>0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24" customHeight="1">
      <c r="A402" s="87"/>
      <c r="B402" s="9" t="s">
        <v>120</v>
      </c>
      <c r="C402" s="27">
        <v>4.8</v>
      </c>
      <c r="D402" s="10">
        <f>C402+C402*G402</f>
        <v>5.904</v>
      </c>
      <c r="E402" s="10">
        <f>F402/1.23</f>
        <v>10.56910569105691</v>
      </c>
      <c r="F402" s="10">
        <v>13</v>
      </c>
      <c r="G402" s="11">
        <v>0.23</v>
      </c>
      <c r="H402" s="11">
        <f t="shared" si="218"/>
        <v>0.5458461538461539</v>
      </c>
      <c r="I402" s="11">
        <f t="shared" si="218"/>
        <v>0.5458461538461539</v>
      </c>
      <c r="J402" s="11">
        <f t="shared" si="219"/>
        <v>1.2018970189701896</v>
      </c>
      <c r="K402" s="11">
        <f t="shared" si="219"/>
        <v>1.2018970189701896</v>
      </c>
      <c r="L402" s="9"/>
      <c r="M402" s="10">
        <v>0</v>
      </c>
      <c r="N402" s="10">
        <v>0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24" customHeight="1">
      <c r="A403" s="87"/>
      <c r="B403" s="9" t="s">
        <v>121</v>
      </c>
      <c r="C403" s="27">
        <v>4.6</v>
      </c>
      <c r="D403" s="10">
        <f>C403+C403*G403</f>
        <v>5.6579999999999995</v>
      </c>
      <c r="E403" s="10">
        <f>F403/1.23</f>
        <v>10.56910569105691</v>
      </c>
      <c r="F403" s="10">
        <v>13</v>
      </c>
      <c r="G403" s="11">
        <v>0.23</v>
      </c>
      <c r="H403" s="11">
        <f t="shared" si="218"/>
        <v>0.5647692307692308</v>
      </c>
      <c r="I403" s="11">
        <f t="shared" si="218"/>
        <v>0.5647692307692308</v>
      </c>
      <c r="J403" s="11">
        <f t="shared" si="219"/>
        <v>1.2976316719688936</v>
      </c>
      <c r="K403" s="11">
        <f t="shared" si="219"/>
        <v>1.2976316719688938</v>
      </c>
      <c r="L403" s="9"/>
      <c r="M403" s="10">
        <v>0</v>
      </c>
      <c r="N403" s="10">
        <v>0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24" customHeight="1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24" customHeight="1">
      <c r="A405" s="87" t="s">
        <v>127</v>
      </c>
      <c r="B405" s="9" t="s">
        <v>92</v>
      </c>
      <c r="C405" s="27">
        <v>4.9</v>
      </c>
      <c r="D405" s="10">
        <f>C405+C405*G405</f>
        <v>6.027000000000001</v>
      </c>
      <c r="E405" s="10">
        <f>F405/1.23</f>
        <v>10.56910569105691</v>
      </c>
      <c r="F405" s="10">
        <v>13</v>
      </c>
      <c r="G405" s="11">
        <v>0.23</v>
      </c>
      <c r="H405" s="11">
        <f aca="true" t="shared" si="220" ref="H405:I407">(E405-C405)/E405</f>
        <v>0.5363846153846153</v>
      </c>
      <c r="I405" s="11">
        <f t="shared" si="220"/>
        <v>0.5363846153846153</v>
      </c>
      <c r="J405" s="11">
        <f aca="true" t="shared" si="221" ref="J405:K407">(E405-C405)/C405</f>
        <v>1.156960345113655</v>
      </c>
      <c r="K405" s="11">
        <f t="shared" si="221"/>
        <v>1.1569603451136548</v>
      </c>
      <c r="L405" s="9"/>
      <c r="M405" s="10">
        <v>0</v>
      </c>
      <c r="N405" s="10">
        <v>0</v>
      </c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24" customHeight="1">
      <c r="A406" s="87"/>
      <c r="B406" s="9" t="s">
        <v>120</v>
      </c>
      <c r="C406" s="27">
        <v>4.7</v>
      </c>
      <c r="D406" s="10">
        <f>C406+C406*G406</f>
        <v>5.781000000000001</v>
      </c>
      <c r="E406" s="10">
        <f>F406/1.23</f>
        <v>10.56910569105691</v>
      </c>
      <c r="F406" s="10">
        <v>13</v>
      </c>
      <c r="G406" s="11">
        <v>0.23</v>
      </c>
      <c r="H406" s="11">
        <f t="shared" si="220"/>
        <v>0.5553076923076923</v>
      </c>
      <c r="I406" s="11">
        <f t="shared" si="220"/>
        <v>0.5553076923076923</v>
      </c>
      <c r="J406" s="11">
        <f t="shared" si="221"/>
        <v>1.248745891714236</v>
      </c>
      <c r="K406" s="11">
        <f t="shared" si="221"/>
        <v>1.248745891714236</v>
      </c>
      <c r="L406" s="9"/>
      <c r="M406" s="10">
        <v>0</v>
      </c>
      <c r="N406" s="10">
        <v>0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24" customHeight="1">
      <c r="A407" s="87"/>
      <c r="B407" s="9" t="s">
        <v>121</v>
      </c>
      <c r="C407" s="27">
        <v>4.6</v>
      </c>
      <c r="D407" s="10">
        <f>C407+C407*G407</f>
        <v>5.6579999999999995</v>
      </c>
      <c r="E407" s="10">
        <f>F407/1.23</f>
        <v>10.56910569105691</v>
      </c>
      <c r="F407" s="10">
        <v>13</v>
      </c>
      <c r="G407" s="11">
        <v>0.23</v>
      </c>
      <c r="H407" s="11">
        <f t="shared" si="220"/>
        <v>0.5647692307692308</v>
      </c>
      <c r="I407" s="11">
        <f t="shared" si="220"/>
        <v>0.5647692307692308</v>
      </c>
      <c r="J407" s="11">
        <f t="shared" si="221"/>
        <v>1.2976316719688936</v>
      </c>
      <c r="K407" s="11">
        <f t="shared" si="221"/>
        <v>1.2976316719688938</v>
      </c>
      <c r="L407" s="9"/>
      <c r="M407" s="10">
        <v>0</v>
      </c>
      <c r="N407" s="10">
        <v>0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24" customHeight="1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24" customHeight="1">
      <c r="A409" s="75" t="s">
        <v>63</v>
      </c>
      <c r="B409" s="9" t="s">
        <v>92</v>
      </c>
      <c r="C409" s="57">
        <v>3.3</v>
      </c>
      <c r="D409" s="10">
        <f>C409+C409*G409</f>
        <v>4.059</v>
      </c>
      <c r="E409" s="10">
        <f>F409/1.23</f>
        <v>6.504065040650406</v>
      </c>
      <c r="F409" s="54">
        <v>8</v>
      </c>
      <c r="G409" s="11">
        <v>0.23</v>
      </c>
      <c r="H409" s="55"/>
      <c r="I409" s="55"/>
      <c r="J409" s="55"/>
      <c r="K409" s="55"/>
      <c r="L409" s="53"/>
      <c r="M409" s="54">
        <f>C409*L409</f>
        <v>0</v>
      </c>
      <c r="N409" s="56">
        <f>D409*L409</f>
        <v>0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24" customHeight="1">
      <c r="A410" s="75"/>
      <c r="B410" s="9" t="s">
        <v>120</v>
      </c>
      <c r="C410" s="57">
        <v>3.2</v>
      </c>
      <c r="D410" s="10">
        <f>C410+C410*G410</f>
        <v>3.9360000000000004</v>
      </c>
      <c r="E410" s="10">
        <f>F410/1.23</f>
        <v>6.504065040650406</v>
      </c>
      <c r="F410" s="54">
        <v>8</v>
      </c>
      <c r="G410" s="11">
        <v>0.23</v>
      </c>
      <c r="H410" s="55"/>
      <c r="I410" s="55"/>
      <c r="J410" s="55"/>
      <c r="K410" s="55"/>
      <c r="L410" s="53"/>
      <c r="M410" s="54">
        <f>C410*L410</f>
        <v>0</v>
      </c>
      <c r="N410" s="56">
        <f>D410*L410</f>
        <v>0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24" customHeight="1">
      <c r="A411" s="76"/>
      <c r="B411" s="9" t="s">
        <v>121</v>
      </c>
      <c r="C411" s="57">
        <v>3</v>
      </c>
      <c r="D411" s="10">
        <f>C411+C411*G411</f>
        <v>3.69</v>
      </c>
      <c r="E411" s="10">
        <f>F411/1.23</f>
        <v>6.504065040650406</v>
      </c>
      <c r="F411" s="54">
        <v>8</v>
      </c>
      <c r="G411" s="11">
        <v>0.23</v>
      </c>
      <c r="H411" s="55"/>
      <c r="I411" s="55"/>
      <c r="J411" s="55"/>
      <c r="K411" s="55"/>
      <c r="L411" s="53"/>
      <c r="M411" s="54">
        <f>C411*L411</f>
        <v>0</v>
      </c>
      <c r="N411" s="56">
        <f>D411*L411</f>
        <v>0</v>
      </c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24" customHeight="1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24" customHeight="1">
      <c r="A413" s="75" t="s">
        <v>64</v>
      </c>
      <c r="B413" s="9" t="s">
        <v>92</v>
      </c>
      <c r="C413" s="57">
        <v>3.3</v>
      </c>
      <c r="D413" s="10">
        <f>C413+C413*G413</f>
        <v>4.059</v>
      </c>
      <c r="E413" s="10">
        <f>F413/1.23</f>
        <v>6.504065040650406</v>
      </c>
      <c r="F413" s="54">
        <v>8</v>
      </c>
      <c r="G413" s="11">
        <v>0.23</v>
      </c>
      <c r="H413" s="55"/>
      <c r="I413" s="55"/>
      <c r="J413" s="55"/>
      <c r="K413" s="55"/>
      <c r="L413" s="53"/>
      <c r="M413" s="54">
        <f>C413*L413</f>
        <v>0</v>
      </c>
      <c r="N413" s="56">
        <f>D413*L413</f>
        <v>0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24" customHeight="1">
      <c r="A414" s="75"/>
      <c r="B414" s="9" t="s">
        <v>120</v>
      </c>
      <c r="C414" s="57">
        <v>3.2</v>
      </c>
      <c r="D414" s="10">
        <f>C414+C414*G414</f>
        <v>3.9360000000000004</v>
      </c>
      <c r="E414" s="10">
        <f>F414/1.23</f>
        <v>6.504065040650406</v>
      </c>
      <c r="F414" s="54">
        <v>8</v>
      </c>
      <c r="G414" s="11">
        <v>0.23</v>
      </c>
      <c r="H414" s="55"/>
      <c r="I414" s="55"/>
      <c r="J414" s="55"/>
      <c r="K414" s="55"/>
      <c r="L414" s="53"/>
      <c r="M414" s="54">
        <f>C414*L414</f>
        <v>0</v>
      </c>
      <c r="N414" s="56">
        <f>D414*L414</f>
        <v>0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24" customHeight="1">
      <c r="A415" s="76"/>
      <c r="B415" s="9" t="s">
        <v>121</v>
      </c>
      <c r="C415" s="57">
        <v>3</v>
      </c>
      <c r="D415" s="10">
        <f>C415+C415*G415</f>
        <v>3.69</v>
      </c>
      <c r="E415" s="10">
        <f>F415/1.23</f>
        <v>6.504065040650406</v>
      </c>
      <c r="F415" s="54">
        <v>8</v>
      </c>
      <c r="G415" s="11">
        <v>0.23</v>
      </c>
      <c r="H415" s="55"/>
      <c r="I415" s="55"/>
      <c r="J415" s="55"/>
      <c r="K415" s="55"/>
      <c r="L415" s="53"/>
      <c r="M415" s="54">
        <f>C415*L415</f>
        <v>0</v>
      </c>
      <c r="N415" s="56">
        <f>D415*L415</f>
        <v>0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24" customHeight="1">
      <c r="A416" s="77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9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24" customHeight="1">
      <c r="A417" s="75" t="s">
        <v>87</v>
      </c>
      <c r="B417" s="9" t="s">
        <v>92</v>
      </c>
      <c r="C417" s="57">
        <v>3.7</v>
      </c>
      <c r="D417" s="10">
        <f>C417+C417*G417</f>
        <v>4.551</v>
      </c>
      <c r="E417" s="10">
        <f>F417/1.23</f>
        <v>6.504065040650406</v>
      </c>
      <c r="F417" s="54">
        <v>8</v>
      </c>
      <c r="G417" s="11">
        <v>0.23</v>
      </c>
      <c r="H417" s="55"/>
      <c r="I417" s="55"/>
      <c r="J417" s="55"/>
      <c r="K417" s="55"/>
      <c r="L417" s="53"/>
      <c r="M417" s="54">
        <f>C417*L417</f>
        <v>0</v>
      </c>
      <c r="N417" s="56">
        <f>D417*L417</f>
        <v>0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24" customHeight="1">
      <c r="A418" s="75"/>
      <c r="B418" s="9" t="s">
        <v>120</v>
      </c>
      <c r="C418" s="57">
        <v>3.6</v>
      </c>
      <c r="D418" s="10">
        <f>C418+C418*G418</f>
        <v>4.428</v>
      </c>
      <c r="E418" s="10">
        <f>F418/1.23</f>
        <v>6.504065040650406</v>
      </c>
      <c r="F418" s="54">
        <v>8</v>
      </c>
      <c r="G418" s="11">
        <v>0.23</v>
      </c>
      <c r="H418" s="55"/>
      <c r="I418" s="55"/>
      <c r="J418" s="55"/>
      <c r="K418" s="55"/>
      <c r="L418" s="53"/>
      <c r="M418" s="54">
        <f>C418*L418</f>
        <v>0</v>
      </c>
      <c r="N418" s="56">
        <f>D418*L418</f>
        <v>0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24" customHeight="1">
      <c r="A419" s="76"/>
      <c r="B419" s="9" t="s">
        <v>121</v>
      </c>
      <c r="C419" s="57">
        <v>3.4</v>
      </c>
      <c r="D419" s="10">
        <f>C419+C419*G419</f>
        <v>4.182</v>
      </c>
      <c r="E419" s="10">
        <f>F419/1.23</f>
        <v>6.504065040650406</v>
      </c>
      <c r="F419" s="54">
        <v>8</v>
      </c>
      <c r="G419" s="11">
        <v>0.23</v>
      </c>
      <c r="H419" s="55"/>
      <c r="I419" s="55"/>
      <c r="J419" s="55"/>
      <c r="K419" s="55"/>
      <c r="L419" s="53"/>
      <c r="M419" s="54">
        <f>C419*L419</f>
        <v>0</v>
      </c>
      <c r="N419" s="56">
        <f>D419*L419</f>
        <v>0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24" customHeight="1">
      <c r="A420" s="77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9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24" customHeight="1">
      <c r="A421" s="75" t="s">
        <v>88</v>
      </c>
      <c r="B421" s="9" t="s">
        <v>92</v>
      </c>
      <c r="C421" s="57">
        <v>3.7</v>
      </c>
      <c r="D421" s="10">
        <f>C421+C421*G421</f>
        <v>4.551</v>
      </c>
      <c r="E421" s="10">
        <f>F421/1.23</f>
        <v>6.504065040650406</v>
      </c>
      <c r="F421" s="54">
        <v>8</v>
      </c>
      <c r="G421" s="11">
        <v>0.23</v>
      </c>
      <c r="H421" s="55"/>
      <c r="I421" s="55"/>
      <c r="J421" s="55"/>
      <c r="K421" s="55"/>
      <c r="L421" s="53"/>
      <c r="M421" s="54">
        <f>C421*L421</f>
        <v>0</v>
      </c>
      <c r="N421" s="56">
        <f>D421*L421</f>
        <v>0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24" customHeight="1">
      <c r="A422" s="75"/>
      <c r="B422" s="9" t="s">
        <v>120</v>
      </c>
      <c r="C422" s="57">
        <v>3.6</v>
      </c>
      <c r="D422" s="10">
        <f>C422+C422*G422</f>
        <v>4.428</v>
      </c>
      <c r="E422" s="10">
        <f>F422/1.23</f>
        <v>6.504065040650406</v>
      </c>
      <c r="F422" s="54">
        <v>8</v>
      </c>
      <c r="G422" s="11">
        <v>0.23</v>
      </c>
      <c r="H422" s="55"/>
      <c r="I422" s="55"/>
      <c r="J422" s="55"/>
      <c r="K422" s="55"/>
      <c r="L422" s="53"/>
      <c r="M422" s="54">
        <f>C422*L422</f>
        <v>0</v>
      </c>
      <c r="N422" s="56">
        <f>D422*L422</f>
        <v>0</v>
      </c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24" customHeight="1">
      <c r="A423" s="76"/>
      <c r="B423" s="9" t="s">
        <v>121</v>
      </c>
      <c r="C423" s="57">
        <v>3.5</v>
      </c>
      <c r="D423" s="10">
        <f>C423+C423*G423</f>
        <v>4.305</v>
      </c>
      <c r="E423" s="10">
        <f>F423/1.23</f>
        <v>6.504065040650406</v>
      </c>
      <c r="F423" s="54">
        <v>8</v>
      </c>
      <c r="G423" s="11">
        <v>0.23</v>
      </c>
      <c r="H423" s="55"/>
      <c r="I423" s="55"/>
      <c r="J423" s="55"/>
      <c r="K423" s="55"/>
      <c r="L423" s="53"/>
      <c r="M423" s="54">
        <f>C423*L423</f>
        <v>0</v>
      </c>
      <c r="N423" s="56">
        <f>D423*L423</f>
        <v>0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24" customHeight="1">
      <c r="A424" s="77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9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24" customHeight="1">
      <c r="A425" s="75" t="s">
        <v>89</v>
      </c>
      <c r="B425" s="9" t="s">
        <v>92</v>
      </c>
      <c r="C425" s="57">
        <v>5</v>
      </c>
      <c r="D425" s="10">
        <f>C425+C425*G425</f>
        <v>6.15</v>
      </c>
      <c r="E425" s="10">
        <f>F425/1.23</f>
        <v>8.536585365853659</v>
      </c>
      <c r="F425" s="54">
        <v>10.5</v>
      </c>
      <c r="G425" s="11">
        <v>0.23</v>
      </c>
      <c r="H425" s="55"/>
      <c r="I425" s="55"/>
      <c r="J425" s="55"/>
      <c r="K425" s="55"/>
      <c r="L425" s="53"/>
      <c r="M425" s="54">
        <f>C425*L425</f>
        <v>0</v>
      </c>
      <c r="N425" s="56">
        <f>D425*L425</f>
        <v>0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24" customHeight="1">
      <c r="A426" s="75"/>
      <c r="B426" s="9" t="s">
        <v>120</v>
      </c>
      <c r="C426" s="57">
        <v>4.8</v>
      </c>
      <c r="D426" s="10">
        <f>C426+C426*G426</f>
        <v>5.904</v>
      </c>
      <c r="E426" s="10">
        <f>F426/1.23</f>
        <v>8.536585365853659</v>
      </c>
      <c r="F426" s="54">
        <v>10.5</v>
      </c>
      <c r="G426" s="11">
        <v>0.23</v>
      </c>
      <c r="H426" s="55"/>
      <c r="I426" s="55"/>
      <c r="J426" s="55"/>
      <c r="K426" s="55"/>
      <c r="L426" s="53"/>
      <c r="M426" s="54">
        <f>C426*L426</f>
        <v>0</v>
      </c>
      <c r="N426" s="56">
        <f>D426*L426</f>
        <v>0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24" customHeight="1">
      <c r="A427" s="76"/>
      <c r="B427" s="9" t="s">
        <v>121</v>
      </c>
      <c r="C427" s="57">
        <v>4.7</v>
      </c>
      <c r="D427" s="10">
        <f>C427+C427*G427</f>
        <v>5.781000000000001</v>
      </c>
      <c r="E427" s="10">
        <f>F427/1.23</f>
        <v>8.536585365853659</v>
      </c>
      <c r="F427" s="54">
        <v>10.5</v>
      </c>
      <c r="G427" s="11">
        <v>0.23</v>
      </c>
      <c r="H427" s="55"/>
      <c r="I427" s="55"/>
      <c r="J427" s="55"/>
      <c r="K427" s="55"/>
      <c r="L427" s="53"/>
      <c r="M427" s="54">
        <f>C427*L427</f>
        <v>0</v>
      </c>
      <c r="N427" s="56">
        <f>D427*L427</f>
        <v>0</v>
      </c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24" customHeight="1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24" customHeight="1">
      <c r="A429" s="8" t="s">
        <v>147</v>
      </c>
      <c r="B429" s="24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24" customHeight="1">
      <c r="A430" s="87" t="s">
        <v>40</v>
      </c>
      <c r="B430" s="9" t="s">
        <v>101</v>
      </c>
      <c r="C430" s="10">
        <v>3</v>
      </c>
      <c r="D430" s="10">
        <f>C430+C430*G430</f>
        <v>3.69</v>
      </c>
      <c r="E430" s="10">
        <f>F430/1.23</f>
        <v>6.910569105691057</v>
      </c>
      <c r="F430" s="10">
        <v>8.5</v>
      </c>
      <c r="G430" s="11">
        <v>0.23</v>
      </c>
      <c r="H430" s="11">
        <f aca="true" t="shared" si="222" ref="H430:I433">(E430-C430)/E430</f>
        <v>0.5658823529411765</v>
      </c>
      <c r="I430" s="11">
        <f t="shared" si="222"/>
        <v>0.5658823529411765</v>
      </c>
      <c r="J430" s="11">
        <f aca="true" t="shared" si="223" ref="J430:K433">(E430-C430)/C430</f>
        <v>1.3035230352303524</v>
      </c>
      <c r="K430" s="11">
        <f t="shared" si="223"/>
        <v>1.3035230352303524</v>
      </c>
      <c r="L430" s="9"/>
      <c r="M430" s="10">
        <f>C430*L430</f>
        <v>0</v>
      </c>
      <c r="N430" s="10">
        <f>D430*L430</f>
        <v>0</v>
      </c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24" customHeight="1">
      <c r="A431" s="87"/>
      <c r="B431" s="9" t="s">
        <v>15</v>
      </c>
      <c r="C431" s="10">
        <v>2.5</v>
      </c>
      <c r="D431" s="10">
        <f>C431+C431*G431</f>
        <v>3.075</v>
      </c>
      <c r="E431" s="10">
        <f>F431/1.23</f>
        <v>6.910569105691057</v>
      </c>
      <c r="F431" s="10">
        <v>8.5</v>
      </c>
      <c r="G431" s="11">
        <v>0.23</v>
      </c>
      <c r="H431" s="11">
        <f t="shared" si="222"/>
        <v>0.6382352941176471</v>
      </c>
      <c r="I431" s="11">
        <f t="shared" si="222"/>
        <v>0.638235294117647</v>
      </c>
      <c r="J431" s="11">
        <f t="shared" si="223"/>
        <v>1.764227642276423</v>
      </c>
      <c r="K431" s="11">
        <f t="shared" si="223"/>
        <v>1.7642276422764227</v>
      </c>
      <c r="L431" s="9"/>
      <c r="M431" s="10">
        <f>C431*L431</f>
        <v>0</v>
      </c>
      <c r="N431" s="10">
        <f>D431*L431</f>
        <v>0</v>
      </c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24" customHeight="1">
      <c r="A432" s="87"/>
      <c r="B432" s="9" t="s">
        <v>16</v>
      </c>
      <c r="C432" s="10">
        <v>2</v>
      </c>
      <c r="D432" s="10">
        <f>C432+C432*G432</f>
        <v>2.46</v>
      </c>
      <c r="E432" s="10">
        <f>F432/1.23</f>
        <v>6.910569105691057</v>
      </c>
      <c r="F432" s="10">
        <v>8.5</v>
      </c>
      <c r="G432" s="11">
        <v>0.23</v>
      </c>
      <c r="H432" s="11">
        <f t="shared" si="222"/>
        <v>0.7105882352941176</v>
      </c>
      <c r="I432" s="11">
        <f t="shared" si="222"/>
        <v>0.7105882352941176</v>
      </c>
      <c r="J432" s="11">
        <f t="shared" si="223"/>
        <v>2.4552845528455287</v>
      </c>
      <c r="K432" s="11">
        <f t="shared" si="223"/>
        <v>2.4552845528455287</v>
      </c>
      <c r="L432" s="9"/>
      <c r="M432" s="10">
        <f>C432*L432</f>
        <v>0</v>
      </c>
      <c r="N432" s="10">
        <f>D432*L432</f>
        <v>0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24" customHeight="1">
      <c r="A433" s="87"/>
      <c r="B433" s="9" t="s">
        <v>17</v>
      </c>
      <c r="C433" s="10">
        <v>1.8</v>
      </c>
      <c r="D433" s="10">
        <f>C433+C433*G433</f>
        <v>2.214</v>
      </c>
      <c r="E433" s="10">
        <f>F433/1.23</f>
        <v>6.910569105691057</v>
      </c>
      <c r="F433" s="10">
        <v>8.5</v>
      </c>
      <c r="G433" s="11">
        <v>0.23</v>
      </c>
      <c r="H433" s="11">
        <f t="shared" si="222"/>
        <v>0.7395294117647059</v>
      </c>
      <c r="I433" s="11">
        <f t="shared" si="222"/>
        <v>0.7395294117647059</v>
      </c>
      <c r="J433" s="11">
        <f t="shared" si="223"/>
        <v>2.8392050587172544</v>
      </c>
      <c r="K433" s="11">
        <f t="shared" si="223"/>
        <v>2.8392050587172535</v>
      </c>
      <c r="L433" s="9"/>
      <c r="M433" s="10">
        <f>C433*L433</f>
        <v>0</v>
      </c>
      <c r="N433" s="10">
        <f>D433*L433</f>
        <v>0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24" customHeight="1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24" customHeight="1">
      <c r="A435" s="87" t="s">
        <v>41</v>
      </c>
      <c r="B435" s="9" t="s">
        <v>101</v>
      </c>
      <c r="C435" s="10">
        <v>12</v>
      </c>
      <c r="D435" s="10">
        <f>C435+C435*G435</f>
        <v>14.76</v>
      </c>
      <c r="E435" s="10">
        <f>F435/1.23</f>
        <v>60.56910569105691</v>
      </c>
      <c r="F435" s="10">
        <v>74.5</v>
      </c>
      <c r="G435" s="11">
        <v>0.23</v>
      </c>
      <c r="H435" s="11">
        <f aca="true" t="shared" si="224" ref="H435:I438">(E435-C435)/E435</f>
        <v>0.8018791946308725</v>
      </c>
      <c r="I435" s="11">
        <f t="shared" si="224"/>
        <v>0.8018791946308725</v>
      </c>
      <c r="J435" s="11">
        <f aca="true" t="shared" si="225" ref="J435:K438">(E435-C435)/C435</f>
        <v>4.047425474254743</v>
      </c>
      <c r="K435" s="11">
        <f t="shared" si="225"/>
        <v>4.047425474254743</v>
      </c>
      <c r="L435" s="9"/>
      <c r="M435" s="10">
        <f>C435*L435</f>
        <v>0</v>
      </c>
      <c r="N435" s="10">
        <f>D435*L435</f>
        <v>0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24" customHeight="1">
      <c r="A436" s="87"/>
      <c r="B436" s="9" t="s">
        <v>15</v>
      </c>
      <c r="C436" s="10">
        <v>10</v>
      </c>
      <c r="D436" s="10">
        <f>C436+C436*G436</f>
        <v>12.3</v>
      </c>
      <c r="E436" s="10">
        <f>F436/1.23</f>
        <v>60.56910569105691</v>
      </c>
      <c r="F436" s="10">
        <v>74.5</v>
      </c>
      <c r="G436" s="11">
        <v>0.23</v>
      </c>
      <c r="H436" s="11">
        <f t="shared" si="224"/>
        <v>0.8348993288590604</v>
      </c>
      <c r="I436" s="11">
        <f t="shared" si="224"/>
        <v>0.8348993288590605</v>
      </c>
      <c r="J436" s="11">
        <f t="shared" si="225"/>
        <v>5.056910569105691</v>
      </c>
      <c r="K436" s="11">
        <f t="shared" si="225"/>
        <v>5.056910569105691</v>
      </c>
      <c r="L436" s="9"/>
      <c r="M436" s="10">
        <f>C436*L436</f>
        <v>0</v>
      </c>
      <c r="N436" s="10">
        <f>D436*L436</f>
        <v>0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24" customHeight="1">
      <c r="A437" s="87"/>
      <c r="B437" s="9" t="s">
        <v>16</v>
      </c>
      <c r="C437" s="10">
        <v>9</v>
      </c>
      <c r="D437" s="10">
        <f>C437+C437*G437</f>
        <v>11.07</v>
      </c>
      <c r="E437" s="10">
        <f>F437/1.23</f>
        <v>60.56910569105691</v>
      </c>
      <c r="F437" s="10">
        <v>74.5</v>
      </c>
      <c r="G437" s="11">
        <v>0.23</v>
      </c>
      <c r="H437" s="11">
        <f t="shared" si="224"/>
        <v>0.8514093959731543</v>
      </c>
      <c r="I437" s="11">
        <f t="shared" si="224"/>
        <v>0.8514093959731543</v>
      </c>
      <c r="J437" s="11">
        <f t="shared" si="225"/>
        <v>5.729900632339657</v>
      </c>
      <c r="K437" s="11">
        <f t="shared" si="225"/>
        <v>5.729900632339657</v>
      </c>
      <c r="L437" s="9"/>
      <c r="M437" s="10">
        <f>C437*L437</f>
        <v>0</v>
      </c>
      <c r="N437" s="10">
        <f>D437*L437</f>
        <v>0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24" customHeight="1">
      <c r="A438" s="87"/>
      <c r="B438" s="9" t="s">
        <v>17</v>
      </c>
      <c r="C438" s="10">
        <v>8</v>
      </c>
      <c r="D438" s="10">
        <f>C438+C438*G438</f>
        <v>9.84</v>
      </c>
      <c r="E438" s="10">
        <f>F438/1.23</f>
        <v>60.56910569105691</v>
      </c>
      <c r="F438" s="10">
        <v>74.5</v>
      </c>
      <c r="G438" s="11">
        <v>0.23</v>
      </c>
      <c r="H438" s="11">
        <f t="shared" si="224"/>
        <v>0.8679194630872483</v>
      </c>
      <c r="I438" s="11">
        <f t="shared" si="224"/>
        <v>0.8679194630872483</v>
      </c>
      <c r="J438" s="11">
        <f t="shared" si="225"/>
        <v>6.571138211382114</v>
      </c>
      <c r="K438" s="11">
        <f t="shared" si="225"/>
        <v>6.571138211382114</v>
      </c>
      <c r="L438" s="9"/>
      <c r="M438" s="10">
        <f>C438*L438</f>
        <v>0</v>
      </c>
      <c r="N438" s="10">
        <f>D438*L438</f>
        <v>0</v>
      </c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24" customHeight="1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24" customHeight="1">
      <c r="A440" s="87" t="s">
        <v>42</v>
      </c>
      <c r="B440" s="9" t="s">
        <v>101</v>
      </c>
      <c r="C440" s="10">
        <v>3.4</v>
      </c>
      <c r="D440" s="10">
        <f>C440+C440*G440</f>
        <v>3.6719999999999997</v>
      </c>
      <c r="E440" s="10">
        <f>F440/1.08</f>
        <v>7.87037037037037</v>
      </c>
      <c r="F440" s="10">
        <v>8.5</v>
      </c>
      <c r="G440" s="11">
        <v>0.08</v>
      </c>
      <c r="H440" s="11">
        <f aca="true" t="shared" si="226" ref="H440:I443">(E440-C440)/E440</f>
        <v>0.568</v>
      </c>
      <c r="I440" s="11">
        <f t="shared" si="226"/>
        <v>0.5680000000000001</v>
      </c>
      <c r="J440" s="11">
        <f aca="true" t="shared" si="227" ref="J440:K443">(E440-C440)/C440</f>
        <v>1.3148148148148147</v>
      </c>
      <c r="K440" s="11">
        <f t="shared" si="227"/>
        <v>1.314814814814815</v>
      </c>
      <c r="L440" s="9"/>
      <c r="M440" s="10">
        <f>C440*L440</f>
        <v>0</v>
      </c>
      <c r="N440" s="10">
        <f>D440*L440</f>
        <v>0</v>
      </c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24" customHeight="1">
      <c r="A441" s="87"/>
      <c r="B441" s="9" t="s">
        <v>15</v>
      </c>
      <c r="C441" s="10">
        <v>2.5</v>
      </c>
      <c r="D441" s="10">
        <f>C441+C441*G441</f>
        <v>2.7</v>
      </c>
      <c r="E441" s="10">
        <f>F441/1.08</f>
        <v>7.87037037037037</v>
      </c>
      <c r="F441" s="10">
        <v>8.5</v>
      </c>
      <c r="G441" s="11">
        <v>0.08</v>
      </c>
      <c r="H441" s="11">
        <f t="shared" si="226"/>
        <v>0.6823529411764706</v>
      </c>
      <c r="I441" s="11">
        <f t="shared" si="226"/>
        <v>0.6823529411764706</v>
      </c>
      <c r="J441" s="11">
        <f t="shared" si="227"/>
        <v>2.148148148148148</v>
      </c>
      <c r="K441" s="11">
        <f t="shared" si="227"/>
        <v>2.148148148148148</v>
      </c>
      <c r="L441" s="9"/>
      <c r="M441" s="10">
        <f>C441*L441</f>
        <v>0</v>
      </c>
      <c r="N441" s="10">
        <f>D441*L441</f>
        <v>0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24" customHeight="1">
      <c r="A442" s="87"/>
      <c r="B442" s="9" t="s">
        <v>16</v>
      </c>
      <c r="C442" s="10">
        <v>2</v>
      </c>
      <c r="D442" s="10">
        <f>C442+C442*G442</f>
        <v>2.16</v>
      </c>
      <c r="E442" s="10">
        <f>F442/1.08</f>
        <v>7.87037037037037</v>
      </c>
      <c r="F442" s="10">
        <v>8.5</v>
      </c>
      <c r="G442" s="11">
        <v>0.08</v>
      </c>
      <c r="H442" s="11">
        <f t="shared" si="226"/>
        <v>0.7458823529411764</v>
      </c>
      <c r="I442" s="11">
        <f t="shared" si="226"/>
        <v>0.7458823529411764</v>
      </c>
      <c r="J442" s="11">
        <f t="shared" si="227"/>
        <v>2.935185185185185</v>
      </c>
      <c r="K442" s="11">
        <f t="shared" si="227"/>
        <v>2.935185185185185</v>
      </c>
      <c r="L442" s="9"/>
      <c r="M442" s="10">
        <f>C442*L442</f>
        <v>0</v>
      </c>
      <c r="N442" s="10">
        <f>D442*L442</f>
        <v>0</v>
      </c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24" customHeight="1">
      <c r="A443" s="87"/>
      <c r="B443" s="9" t="s">
        <v>17</v>
      </c>
      <c r="C443" s="10">
        <v>1.8</v>
      </c>
      <c r="D443" s="10">
        <f>C443+C443*G443</f>
        <v>1.944</v>
      </c>
      <c r="E443" s="10">
        <f>F443/1.08</f>
        <v>7.87037037037037</v>
      </c>
      <c r="F443" s="10">
        <v>8.5</v>
      </c>
      <c r="G443" s="11">
        <v>0.08</v>
      </c>
      <c r="H443" s="11">
        <f t="shared" si="226"/>
        <v>0.7712941176470588</v>
      </c>
      <c r="I443" s="11">
        <f t="shared" si="226"/>
        <v>0.7712941176470588</v>
      </c>
      <c r="J443" s="11">
        <f t="shared" si="227"/>
        <v>3.3724279835390947</v>
      </c>
      <c r="K443" s="11">
        <f t="shared" si="227"/>
        <v>3.3724279835390947</v>
      </c>
      <c r="L443" s="9"/>
      <c r="M443" s="10">
        <f>C443*L443</f>
        <v>0</v>
      </c>
      <c r="N443" s="10">
        <f>D443*L443</f>
        <v>0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24" customHeight="1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24" customHeight="1">
      <c r="A445" s="87" t="s">
        <v>43</v>
      </c>
      <c r="B445" s="9" t="s">
        <v>101</v>
      </c>
      <c r="C445" s="10">
        <v>3.4</v>
      </c>
      <c r="D445" s="10">
        <f>C445+C445*G445</f>
        <v>3.6719999999999997</v>
      </c>
      <c r="E445" s="10">
        <f>F445/1.08</f>
        <v>7.87037037037037</v>
      </c>
      <c r="F445" s="10">
        <v>8.5</v>
      </c>
      <c r="G445" s="11">
        <v>0.08</v>
      </c>
      <c r="H445" s="11">
        <f aca="true" t="shared" si="228" ref="H445:I448">(E445-C445)/E445</f>
        <v>0.568</v>
      </c>
      <c r="I445" s="11">
        <f t="shared" si="228"/>
        <v>0.5680000000000001</v>
      </c>
      <c r="J445" s="11">
        <f aca="true" t="shared" si="229" ref="J445:K448">(E445-C445)/C445</f>
        <v>1.3148148148148147</v>
      </c>
      <c r="K445" s="11">
        <f t="shared" si="229"/>
        <v>1.314814814814815</v>
      </c>
      <c r="L445" s="9"/>
      <c r="M445" s="10">
        <f>C445*L445</f>
        <v>0</v>
      </c>
      <c r="N445" s="10">
        <f>D445*L445</f>
        <v>0</v>
      </c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24" customHeight="1">
      <c r="A446" s="87"/>
      <c r="B446" s="9" t="s">
        <v>15</v>
      </c>
      <c r="C446" s="10">
        <v>2.5</v>
      </c>
      <c r="D446" s="10">
        <f>C446+C446*G446</f>
        <v>2.7</v>
      </c>
      <c r="E446" s="10">
        <f>F446/1.08</f>
        <v>7.87037037037037</v>
      </c>
      <c r="F446" s="10">
        <v>8.5</v>
      </c>
      <c r="G446" s="11">
        <v>0.08</v>
      </c>
      <c r="H446" s="11">
        <f t="shared" si="228"/>
        <v>0.6823529411764706</v>
      </c>
      <c r="I446" s="11">
        <f t="shared" si="228"/>
        <v>0.6823529411764706</v>
      </c>
      <c r="J446" s="11">
        <f t="shared" si="229"/>
        <v>2.148148148148148</v>
      </c>
      <c r="K446" s="11">
        <f t="shared" si="229"/>
        <v>2.148148148148148</v>
      </c>
      <c r="L446" s="9"/>
      <c r="M446" s="10">
        <f>C446*L446</f>
        <v>0</v>
      </c>
      <c r="N446" s="10">
        <f>D446*L446</f>
        <v>0</v>
      </c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24" customHeight="1">
      <c r="A447" s="87"/>
      <c r="B447" s="9" t="s">
        <v>16</v>
      </c>
      <c r="C447" s="10">
        <v>2</v>
      </c>
      <c r="D447" s="10">
        <f>C447+C447*G447</f>
        <v>2.16</v>
      </c>
      <c r="E447" s="10">
        <f>F447/1.08</f>
        <v>7.87037037037037</v>
      </c>
      <c r="F447" s="10">
        <v>8.5</v>
      </c>
      <c r="G447" s="11">
        <v>0.08</v>
      </c>
      <c r="H447" s="11">
        <f t="shared" si="228"/>
        <v>0.7458823529411764</v>
      </c>
      <c r="I447" s="11">
        <f t="shared" si="228"/>
        <v>0.7458823529411764</v>
      </c>
      <c r="J447" s="11">
        <f t="shared" si="229"/>
        <v>2.935185185185185</v>
      </c>
      <c r="K447" s="11">
        <f t="shared" si="229"/>
        <v>2.935185185185185</v>
      </c>
      <c r="L447" s="9"/>
      <c r="M447" s="10">
        <f>C447*L447</f>
        <v>0</v>
      </c>
      <c r="N447" s="10">
        <f>D447*L447</f>
        <v>0</v>
      </c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24" customHeight="1">
      <c r="A448" s="87"/>
      <c r="B448" s="9" t="s">
        <v>17</v>
      </c>
      <c r="C448" s="10">
        <v>1.8</v>
      </c>
      <c r="D448" s="10">
        <f>C448+C448*G448</f>
        <v>1.944</v>
      </c>
      <c r="E448" s="10">
        <f>F448/1.08</f>
        <v>7.87037037037037</v>
      </c>
      <c r="F448" s="10">
        <v>8.5</v>
      </c>
      <c r="G448" s="11">
        <v>0.08</v>
      </c>
      <c r="H448" s="11">
        <f t="shared" si="228"/>
        <v>0.7712941176470588</v>
      </c>
      <c r="I448" s="11">
        <f t="shared" si="228"/>
        <v>0.7712941176470588</v>
      </c>
      <c r="J448" s="11">
        <f t="shared" si="229"/>
        <v>3.3724279835390947</v>
      </c>
      <c r="K448" s="11">
        <f t="shared" si="229"/>
        <v>3.3724279835390947</v>
      </c>
      <c r="L448" s="9"/>
      <c r="M448" s="10">
        <f>C448*L448</f>
        <v>0</v>
      </c>
      <c r="N448" s="10">
        <f>D448*L448</f>
        <v>0</v>
      </c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24" customHeight="1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24" customHeight="1">
      <c r="A450" s="87" t="s">
        <v>44</v>
      </c>
      <c r="B450" s="9" t="s">
        <v>101</v>
      </c>
      <c r="C450" s="10">
        <v>3.4</v>
      </c>
      <c r="D450" s="10">
        <f>C450+C450*G450</f>
        <v>3.6719999999999997</v>
      </c>
      <c r="E450" s="10">
        <f>F450/1.08</f>
        <v>7.87037037037037</v>
      </c>
      <c r="F450" s="10">
        <v>8.5</v>
      </c>
      <c r="G450" s="11">
        <v>0.08</v>
      </c>
      <c r="H450" s="11">
        <f aca="true" t="shared" si="230" ref="H450:I453">(E450-C450)/E450</f>
        <v>0.568</v>
      </c>
      <c r="I450" s="11">
        <f t="shared" si="230"/>
        <v>0.5680000000000001</v>
      </c>
      <c r="J450" s="11">
        <f aca="true" t="shared" si="231" ref="J450:K453">(E450-C450)/C450</f>
        <v>1.3148148148148147</v>
      </c>
      <c r="K450" s="11">
        <f t="shared" si="231"/>
        <v>1.314814814814815</v>
      </c>
      <c r="L450" s="9"/>
      <c r="M450" s="10">
        <f>C450*L450</f>
        <v>0</v>
      </c>
      <c r="N450" s="10">
        <f>D450*L450</f>
        <v>0</v>
      </c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24" customHeight="1">
      <c r="A451" s="87"/>
      <c r="B451" s="9" t="s">
        <v>15</v>
      </c>
      <c r="C451" s="10">
        <v>2.5</v>
      </c>
      <c r="D451" s="10">
        <f>C451+C451*G451</f>
        <v>2.7</v>
      </c>
      <c r="E451" s="10">
        <f>F451/1.08</f>
        <v>7.87037037037037</v>
      </c>
      <c r="F451" s="10">
        <v>8.5</v>
      </c>
      <c r="G451" s="11">
        <v>0.08</v>
      </c>
      <c r="H451" s="11">
        <f t="shared" si="230"/>
        <v>0.6823529411764706</v>
      </c>
      <c r="I451" s="11">
        <f t="shared" si="230"/>
        <v>0.6823529411764706</v>
      </c>
      <c r="J451" s="11">
        <f t="shared" si="231"/>
        <v>2.148148148148148</v>
      </c>
      <c r="K451" s="11">
        <f t="shared" si="231"/>
        <v>2.148148148148148</v>
      </c>
      <c r="L451" s="9"/>
      <c r="M451" s="10">
        <f>C451*L451</f>
        <v>0</v>
      </c>
      <c r="N451" s="10">
        <f>D451*L451</f>
        <v>0</v>
      </c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24" customHeight="1">
      <c r="A452" s="87"/>
      <c r="B452" s="9" t="s">
        <v>16</v>
      </c>
      <c r="C452" s="10">
        <v>2</v>
      </c>
      <c r="D452" s="10">
        <f>C452+C452*G452</f>
        <v>2.16</v>
      </c>
      <c r="E452" s="10">
        <f>F452/1.08</f>
        <v>7.87037037037037</v>
      </c>
      <c r="F452" s="10">
        <v>8.5</v>
      </c>
      <c r="G452" s="11">
        <v>0.08</v>
      </c>
      <c r="H452" s="11">
        <f t="shared" si="230"/>
        <v>0.7458823529411764</v>
      </c>
      <c r="I452" s="11">
        <f t="shared" si="230"/>
        <v>0.7458823529411764</v>
      </c>
      <c r="J452" s="11">
        <f t="shared" si="231"/>
        <v>2.935185185185185</v>
      </c>
      <c r="K452" s="11">
        <f t="shared" si="231"/>
        <v>2.935185185185185</v>
      </c>
      <c r="L452" s="9"/>
      <c r="M452" s="10">
        <f>C452*L452</f>
        <v>0</v>
      </c>
      <c r="N452" s="10">
        <f>D452*L452</f>
        <v>0</v>
      </c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24" customHeight="1">
      <c r="A453" s="87"/>
      <c r="B453" s="9" t="s">
        <v>17</v>
      </c>
      <c r="C453" s="10">
        <v>1.8</v>
      </c>
      <c r="D453" s="10">
        <f>C453+C453*G453</f>
        <v>1.944</v>
      </c>
      <c r="E453" s="10">
        <f>F453/1.08</f>
        <v>7.87037037037037</v>
      </c>
      <c r="F453" s="10">
        <v>8.5</v>
      </c>
      <c r="G453" s="11">
        <v>0.08</v>
      </c>
      <c r="H453" s="11">
        <f t="shared" si="230"/>
        <v>0.7712941176470588</v>
      </c>
      <c r="I453" s="11">
        <f t="shared" si="230"/>
        <v>0.7712941176470588</v>
      </c>
      <c r="J453" s="11">
        <f t="shared" si="231"/>
        <v>3.3724279835390947</v>
      </c>
      <c r="K453" s="11">
        <f t="shared" si="231"/>
        <v>3.3724279835390947</v>
      </c>
      <c r="L453" s="9"/>
      <c r="M453" s="10">
        <f>C453*L453</f>
        <v>0</v>
      </c>
      <c r="N453" s="10">
        <f>D453*L453</f>
        <v>0</v>
      </c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24" customHeight="1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24" customHeight="1">
      <c r="A455" s="87" t="s">
        <v>94</v>
      </c>
      <c r="B455" s="9" t="s">
        <v>101</v>
      </c>
      <c r="C455" s="10">
        <v>3.4</v>
      </c>
      <c r="D455" s="10">
        <f>C455+C455*G455</f>
        <v>3.6719999999999997</v>
      </c>
      <c r="E455" s="10">
        <f>F455/1.08</f>
        <v>7.87037037037037</v>
      </c>
      <c r="F455" s="10">
        <v>8.5</v>
      </c>
      <c r="G455" s="11">
        <v>0.08</v>
      </c>
      <c r="H455" s="11">
        <f aca="true" t="shared" si="232" ref="H455:I458">(E455-C455)/E455</f>
        <v>0.568</v>
      </c>
      <c r="I455" s="11">
        <f t="shared" si="232"/>
        <v>0.5680000000000001</v>
      </c>
      <c r="J455" s="11">
        <f aca="true" t="shared" si="233" ref="J455:K458">(E455-C455)/C455</f>
        <v>1.3148148148148147</v>
      </c>
      <c r="K455" s="11">
        <f t="shared" si="233"/>
        <v>1.314814814814815</v>
      </c>
      <c r="L455" s="9"/>
      <c r="M455" s="10">
        <f>C455*L455</f>
        <v>0</v>
      </c>
      <c r="N455" s="10">
        <f>D455*L455</f>
        <v>0</v>
      </c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24" customHeight="1">
      <c r="A456" s="87"/>
      <c r="B456" s="9" t="s">
        <v>15</v>
      </c>
      <c r="C456" s="10">
        <v>2.5</v>
      </c>
      <c r="D456" s="10">
        <f>C456+C456*G456</f>
        <v>2.7</v>
      </c>
      <c r="E456" s="10">
        <f>F456/1.08</f>
        <v>7.87037037037037</v>
      </c>
      <c r="F456" s="10">
        <v>8.5</v>
      </c>
      <c r="G456" s="11">
        <v>0.08</v>
      </c>
      <c r="H456" s="11">
        <f t="shared" si="232"/>
        <v>0.6823529411764706</v>
      </c>
      <c r="I456" s="11">
        <f t="shared" si="232"/>
        <v>0.6823529411764706</v>
      </c>
      <c r="J456" s="11">
        <f t="shared" si="233"/>
        <v>2.148148148148148</v>
      </c>
      <c r="K456" s="11">
        <f t="shared" si="233"/>
        <v>2.148148148148148</v>
      </c>
      <c r="L456" s="9"/>
      <c r="M456" s="10">
        <f>C456*L456</f>
        <v>0</v>
      </c>
      <c r="N456" s="10">
        <f>D456*L456</f>
        <v>0</v>
      </c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24" customHeight="1">
      <c r="A457" s="87"/>
      <c r="B457" s="9" t="s">
        <v>16</v>
      </c>
      <c r="C457" s="10">
        <v>2</v>
      </c>
      <c r="D457" s="10">
        <f>C457+C457*G457</f>
        <v>2.16</v>
      </c>
      <c r="E457" s="10">
        <f>F457/1.08</f>
        <v>7.87037037037037</v>
      </c>
      <c r="F457" s="10">
        <v>8.5</v>
      </c>
      <c r="G457" s="11">
        <v>0.08</v>
      </c>
      <c r="H457" s="11">
        <f t="shared" si="232"/>
        <v>0.7458823529411764</v>
      </c>
      <c r="I457" s="11">
        <f t="shared" si="232"/>
        <v>0.7458823529411764</v>
      </c>
      <c r="J457" s="11">
        <f t="shared" si="233"/>
        <v>2.935185185185185</v>
      </c>
      <c r="K457" s="11">
        <f t="shared" si="233"/>
        <v>2.935185185185185</v>
      </c>
      <c r="L457" s="9"/>
      <c r="M457" s="10">
        <f>C457*L457</f>
        <v>0</v>
      </c>
      <c r="N457" s="10">
        <f>D457*L457</f>
        <v>0</v>
      </c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24" customHeight="1">
      <c r="A458" s="87"/>
      <c r="B458" s="9" t="s">
        <v>17</v>
      </c>
      <c r="C458" s="10">
        <v>1.8</v>
      </c>
      <c r="D458" s="10">
        <f>C458+C458*G458</f>
        <v>1.944</v>
      </c>
      <c r="E458" s="10">
        <f>F458/1.08</f>
        <v>7.87037037037037</v>
      </c>
      <c r="F458" s="10">
        <v>8.5</v>
      </c>
      <c r="G458" s="11">
        <v>0.08</v>
      </c>
      <c r="H458" s="11">
        <f t="shared" si="232"/>
        <v>0.7712941176470588</v>
      </c>
      <c r="I458" s="11">
        <f t="shared" si="232"/>
        <v>0.7712941176470588</v>
      </c>
      <c r="J458" s="11">
        <f t="shared" si="233"/>
        <v>3.3724279835390947</v>
      </c>
      <c r="K458" s="11">
        <f t="shared" si="233"/>
        <v>3.3724279835390947</v>
      </c>
      <c r="L458" s="9"/>
      <c r="M458" s="10">
        <f>C458*L458</f>
        <v>0</v>
      </c>
      <c r="N458" s="10">
        <f>D458*L458</f>
        <v>0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24" customHeight="1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24" customHeight="1">
      <c r="A460" s="87" t="s">
        <v>95</v>
      </c>
      <c r="B460" s="9" t="s">
        <v>101</v>
      </c>
      <c r="C460" s="10">
        <v>3.4</v>
      </c>
      <c r="D460" s="10">
        <f>C460+C460*G460</f>
        <v>3.6719999999999997</v>
      </c>
      <c r="E460" s="10">
        <f>F460/1.08</f>
        <v>7.87037037037037</v>
      </c>
      <c r="F460" s="10">
        <v>8.5</v>
      </c>
      <c r="G460" s="11">
        <v>0.08</v>
      </c>
      <c r="H460" s="11">
        <f aca="true" t="shared" si="234" ref="H460:I463">(E460-C460)/E460</f>
        <v>0.568</v>
      </c>
      <c r="I460" s="11">
        <f t="shared" si="234"/>
        <v>0.5680000000000001</v>
      </c>
      <c r="J460" s="11">
        <f aca="true" t="shared" si="235" ref="J460:K463">(E460-C460)/C460</f>
        <v>1.3148148148148147</v>
      </c>
      <c r="K460" s="11">
        <f t="shared" si="235"/>
        <v>1.314814814814815</v>
      </c>
      <c r="L460" s="9"/>
      <c r="M460" s="10">
        <f>C460*L460</f>
        <v>0</v>
      </c>
      <c r="N460" s="10">
        <f>D460*L460</f>
        <v>0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24" customHeight="1">
      <c r="A461" s="87"/>
      <c r="B461" s="9" t="s">
        <v>15</v>
      </c>
      <c r="C461" s="10">
        <v>2.5</v>
      </c>
      <c r="D461" s="10">
        <f>C461+C461*G461</f>
        <v>2.7</v>
      </c>
      <c r="E461" s="10">
        <f>F461/1.08</f>
        <v>7.87037037037037</v>
      </c>
      <c r="F461" s="10">
        <v>8.5</v>
      </c>
      <c r="G461" s="11">
        <v>0.08</v>
      </c>
      <c r="H461" s="11">
        <f t="shared" si="234"/>
        <v>0.6823529411764706</v>
      </c>
      <c r="I461" s="11">
        <f t="shared" si="234"/>
        <v>0.6823529411764706</v>
      </c>
      <c r="J461" s="11">
        <f t="shared" si="235"/>
        <v>2.148148148148148</v>
      </c>
      <c r="K461" s="11">
        <f t="shared" si="235"/>
        <v>2.148148148148148</v>
      </c>
      <c r="L461" s="9"/>
      <c r="M461" s="10">
        <f>C461*L461</f>
        <v>0</v>
      </c>
      <c r="N461" s="10">
        <f>D461*L461</f>
        <v>0</v>
      </c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24" customHeight="1">
      <c r="A462" s="87"/>
      <c r="B462" s="9" t="s">
        <v>16</v>
      </c>
      <c r="C462" s="10">
        <v>2</v>
      </c>
      <c r="D462" s="10">
        <f>C462+C462*G462</f>
        <v>2.16</v>
      </c>
      <c r="E462" s="10">
        <f>F462/1.08</f>
        <v>7.87037037037037</v>
      </c>
      <c r="F462" s="10">
        <v>8.5</v>
      </c>
      <c r="G462" s="11">
        <v>0.08</v>
      </c>
      <c r="H462" s="11">
        <f t="shared" si="234"/>
        <v>0.7458823529411764</v>
      </c>
      <c r="I462" s="11">
        <f t="shared" si="234"/>
        <v>0.7458823529411764</v>
      </c>
      <c r="J462" s="11">
        <f t="shared" si="235"/>
        <v>2.935185185185185</v>
      </c>
      <c r="K462" s="11">
        <f t="shared" si="235"/>
        <v>2.935185185185185</v>
      </c>
      <c r="L462" s="9"/>
      <c r="M462" s="10">
        <f>C462*L462</f>
        <v>0</v>
      </c>
      <c r="N462" s="10">
        <f>D462*L462</f>
        <v>0</v>
      </c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24" customHeight="1">
      <c r="A463" s="87"/>
      <c r="B463" s="9" t="s">
        <v>17</v>
      </c>
      <c r="C463" s="10">
        <v>1.8</v>
      </c>
      <c r="D463" s="10">
        <f>C463+C463*G463</f>
        <v>1.944</v>
      </c>
      <c r="E463" s="10">
        <f>F463/1.08</f>
        <v>7.87037037037037</v>
      </c>
      <c r="F463" s="10">
        <v>8.5</v>
      </c>
      <c r="G463" s="11">
        <v>0.08</v>
      </c>
      <c r="H463" s="11">
        <f t="shared" si="234"/>
        <v>0.7712941176470588</v>
      </c>
      <c r="I463" s="11">
        <f t="shared" si="234"/>
        <v>0.7712941176470588</v>
      </c>
      <c r="J463" s="11">
        <f t="shared" si="235"/>
        <v>3.3724279835390947</v>
      </c>
      <c r="K463" s="11">
        <f t="shared" si="235"/>
        <v>3.3724279835390947</v>
      </c>
      <c r="L463" s="9"/>
      <c r="M463" s="10">
        <f>C463*L463</f>
        <v>0</v>
      </c>
      <c r="N463" s="10">
        <f>D463*L463</f>
        <v>0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24" customHeight="1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24" customHeight="1">
      <c r="A465" s="8" t="s">
        <v>72</v>
      </c>
      <c r="B465" s="24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6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24" customHeight="1">
      <c r="A466" s="95" t="s">
        <v>73</v>
      </c>
      <c r="B466" s="9" t="s">
        <v>101</v>
      </c>
      <c r="C466" s="58">
        <v>4.4</v>
      </c>
      <c r="D466" s="58">
        <f>C466+C466*G466</f>
        <v>5.412000000000001</v>
      </c>
      <c r="E466" s="58">
        <f>F466/1.23</f>
        <v>6.504065040650406</v>
      </c>
      <c r="F466" s="58">
        <v>8</v>
      </c>
      <c r="G466" s="11">
        <v>0.23</v>
      </c>
      <c r="H466" s="59"/>
      <c r="I466" s="59"/>
      <c r="J466" s="59"/>
      <c r="K466" s="59"/>
      <c r="L466" s="60"/>
      <c r="M466" s="58">
        <f>C466*L466</f>
        <v>0</v>
      </c>
      <c r="N466" s="61">
        <f>D466*L466</f>
        <v>0</v>
      </c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24" customHeight="1">
      <c r="A467" s="96"/>
      <c r="B467" s="9" t="s">
        <v>15</v>
      </c>
      <c r="C467" s="58">
        <v>4.1</v>
      </c>
      <c r="D467" s="58">
        <f>C467+C467*G467</f>
        <v>5.042999999999999</v>
      </c>
      <c r="E467" s="58">
        <f>F467/1.23</f>
        <v>6.504065040650406</v>
      </c>
      <c r="F467" s="58">
        <v>8</v>
      </c>
      <c r="G467" s="11">
        <v>0.23</v>
      </c>
      <c r="H467" s="59"/>
      <c r="I467" s="59"/>
      <c r="J467" s="59"/>
      <c r="K467" s="59"/>
      <c r="L467" s="60"/>
      <c r="M467" s="58">
        <f>C467*L467</f>
        <v>0</v>
      </c>
      <c r="N467" s="61">
        <f>D467*L467</f>
        <v>0</v>
      </c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24" customHeight="1">
      <c r="A468" s="96"/>
      <c r="B468" s="9" t="s">
        <v>16</v>
      </c>
      <c r="C468" s="58">
        <v>3.7</v>
      </c>
      <c r="D468" s="58">
        <f>C468+C468*G468</f>
        <v>4.551</v>
      </c>
      <c r="E468" s="58">
        <f>F468/1.23</f>
        <v>6.504065040650406</v>
      </c>
      <c r="F468" s="58">
        <v>8</v>
      </c>
      <c r="G468" s="11">
        <v>0.23</v>
      </c>
      <c r="H468" s="59"/>
      <c r="I468" s="59"/>
      <c r="J468" s="59"/>
      <c r="K468" s="59"/>
      <c r="L468" s="60"/>
      <c r="M468" s="58">
        <f>C468*L468</f>
        <v>0</v>
      </c>
      <c r="N468" s="61">
        <f>D468*L468</f>
        <v>0</v>
      </c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24" customHeight="1">
      <c r="A469" s="97"/>
      <c r="B469" s="9" t="s">
        <v>17</v>
      </c>
      <c r="C469" s="58">
        <v>2.8</v>
      </c>
      <c r="D469" s="58">
        <f>C469+C469*G469</f>
        <v>3.444</v>
      </c>
      <c r="E469" s="58">
        <f>F469/1.23</f>
        <v>6.504065040650406</v>
      </c>
      <c r="F469" s="58">
        <v>8</v>
      </c>
      <c r="G469" s="11">
        <v>0.23</v>
      </c>
      <c r="H469" s="59"/>
      <c r="I469" s="59"/>
      <c r="J469" s="59"/>
      <c r="K469" s="59"/>
      <c r="L469" s="60"/>
      <c r="M469" s="58">
        <f>C469*L469</f>
        <v>0</v>
      </c>
      <c r="N469" s="61">
        <f>D469*L469</f>
        <v>0</v>
      </c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24" customHeight="1">
      <c r="A470" s="88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24" customHeight="1">
      <c r="A471" s="95" t="s">
        <v>74</v>
      </c>
      <c r="B471" s="9" t="s">
        <v>101</v>
      </c>
      <c r="C471" s="58">
        <v>4.4</v>
      </c>
      <c r="D471" s="58">
        <f>C471+C471*G471</f>
        <v>5.412000000000001</v>
      </c>
      <c r="E471" s="58">
        <f>F471/1.23</f>
        <v>6.504065040650406</v>
      </c>
      <c r="F471" s="58">
        <v>8</v>
      </c>
      <c r="G471" s="11">
        <v>0.23</v>
      </c>
      <c r="H471" s="59"/>
      <c r="I471" s="59"/>
      <c r="J471" s="59"/>
      <c r="K471" s="59"/>
      <c r="L471" s="60"/>
      <c r="M471" s="58">
        <f>C471*L471</f>
        <v>0</v>
      </c>
      <c r="N471" s="61">
        <f>D471*L471</f>
        <v>0</v>
      </c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24" customHeight="1">
      <c r="A472" s="96"/>
      <c r="B472" s="9" t="s">
        <v>15</v>
      </c>
      <c r="C472" s="58">
        <v>4.1</v>
      </c>
      <c r="D472" s="58">
        <f>C472+C472*G472</f>
        <v>5.042999999999999</v>
      </c>
      <c r="E472" s="58">
        <f>F472/1.23</f>
        <v>6.504065040650406</v>
      </c>
      <c r="F472" s="58">
        <v>8</v>
      </c>
      <c r="G472" s="11">
        <v>0.23</v>
      </c>
      <c r="H472" s="59"/>
      <c r="I472" s="59"/>
      <c r="J472" s="59"/>
      <c r="K472" s="59"/>
      <c r="L472" s="60"/>
      <c r="M472" s="58">
        <f>C472*L472</f>
        <v>0</v>
      </c>
      <c r="N472" s="61">
        <f>D472*L472</f>
        <v>0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24" customHeight="1">
      <c r="A473" s="96"/>
      <c r="B473" s="9" t="s">
        <v>16</v>
      </c>
      <c r="C473" s="58">
        <v>3.7</v>
      </c>
      <c r="D473" s="58">
        <f>C473+C473*G473</f>
        <v>4.551</v>
      </c>
      <c r="E473" s="58">
        <f>F473/1.23</f>
        <v>6.504065040650406</v>
      </c>
      <c r="F473" s="58">
        <v>8</v>
      </c>
      <c r="G473" s="11">
        <v>0.23</v>
      </c>
      <c r="H473" s="59"/>
      <c r="I473" s="59"/>
      <c r="J473" s="59"/>
      <c r="K473" s="59"/>
      <c r="L473" s="60"/>
      <c r="M473" s="58">
        <f>C473*L473</f>
        <v>0</v>
      </c>
      <c r="N473" s="61">
        <f>D473*L473</f>
        <v>0</v>
      </c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24" customHeight="1">
      <c r="A474" s="97"/>
      <c r="B474" s="9" t="s">
        <v>17</v>
      </c>
      <c r="C474" s="58">
        <v>2.8</v>
      </c>
      <c r="D474" s="58">
        <f>C474+C474*G474</f>
        <v>3.444</v>
      </c>
      <c r="E474" s="58">
        <f>F474/1.23</f>
        <v>6.504065040650406</v>
      </c>
      <c r="F474" s="58">
        <v>8</v>
      </c>
      <c r="G474" s="11">
        <v>0.23</v>
      </c>
      <c r="H474" s="59"/>
      <c r="I474" s="59"/>
      <c r="J474" s="59"/>
      <c r="K474" s="59"/>
      <c r="L474" s="60"/>
      <c r="M474" s="58">
        <f>C474*L474</f>
        <v>0</v>
      </c>
      <c r="N474" s="61">
        <f>D474*L474</f>
        <v>0</v>
      </c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24" customHeight="1">
      <c r="A475" s="88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24" customHeight="1">
      <c r="A476" s="95" t="s">
        <v>75</v>
      </c>
      <c r="B476" s="9" t="s">
        <v>101</v>
      </c>
      <c r="C476" s="58">
        <v>4.4</v>
      </c>
      <c r="D476" s="58">
        <f>C476+C476*G476</f>
        <v>5.412000000000001</v>
      </c>
      <c r="E476" s="58">
        <f>F476/1.23</f>
        <v>6.504065040650406</v>
      </c>
      <c r="F476" s="58">
        <v>8</v>
      </c>
      <c r="G476" s="11">
        <v>0.23</v>
      </c>
      <c r="H476" s="59"/>
      <c r="I476" s="59"/>
      <c r="J476" s="59"/>
      <c r="K476" s="59"/>
      <c r="L476" s="60"/>
      <c r="M476" s="58">
        <f>C476*L476</f>
        <v>0</v>
      </c>
      <c r="N476" s="61">
        <f>D476*L476</f>
        <v>0</v>
      </c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24" customHeight="1">
      <c r="A477" s="96"/>
      <c r="B477" s="9" t="s">
        <v>15</v>
      </c>
      <c r="C477" s="58">
        <v>4.1</v>
      </c>
      <c r="D477" s="58">
        <f>C477+C477*G477</f>
        <v>5.042999999999999</v>
      </c>
      <c r="E477" s="58">
        <f>F477/1.23</f>
        <v>6.504065040650406</v>
      </c>
      <c r="F477" s="58">
        <v>8</v>
      </c>
      <c r="G477" s="11">
        <v>0.23</v>
      </c>
      <c r="H477" s="59"/>
      <c r="I477" s="59"/>
      <c r="J477" s="59"/>
      <c r="K477" s="59"/>
      <c r="L477" s="60"/>
      <c r="M477" s="58">
        <f>C477*L477</f>
        <v>0</v>
      </c>
      <c r="N477" s="61">
        <f>D477*L477</f>
        <v>0</v>
      </c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24" customHeight="1">
      <c r="A478" s="96"/>
      <c r="B478" s="9" t="s">
        <v>16</v>
      </c>
      <c r="C478" s="58">
        <v>3.7</v>
      </c>
      <c r="D478" s="58">
        <f>C478+C478*G478</f>
        <v>4.551</v>
      </c>
      <c r="E478" s="58">
        <f>F478/1.23</f>
        <v>6.504065040650406</v>
      </c>
      <c r="F478" s="58">
        <v>8</v>
      </c>
      <c r="G478" s="11">
        <v>0.23</v>
      </c>
      <c r="H478" s="59"/>
      <c r="I478" s="59"/>
      <c r="J478" s="59"/>
      <c r="K478" s="59"/>
      <c r="L478" s="60"/>
      <c r="M478" s="58">
        <f>C478*L478</f>
        <v>0</v>
      </c>
      <c r="N478" s="61">
        <f>D478*L478</f>
        <v>0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24" customHeight="1">
      <c r="A479" s="97"/>
      <c r="B479" s="9" t="s">
        <v>17</v>
      </c>
      <c r="C479" s="58">
        <v>2.8</v>
      </c>
      <c r="D479" s="58">
        <f>C479+C479*G479</f>
        <v>3.444</v>
      </c>
      <c r="E479" s="58">
        <f>F479/1.23</f>
        <v>6.504065040650406</v>
      </c>
      <c r="F479" s="58">
        <v>8</v>
      </c>
      <c r="G479" s="11">
        <v>0.23</v>
      </c>
      <c r="H479" s="59"/>
      <c r="I479" s="59"/>
      <c r="J479" s="59"/>
      <c r="K479" s="59"/>
      <c r="L479" s="60"/>
      <c r="M479" s="58">
        <f>C479*L479</f>
        <v>0</v>
      </c>
      <c r="N479" s="61">
        <f>D479*L479</f>
        <v>0</v>
      </c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24" customHeight="1">
      <c r="A480" s="88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24" customHeight="1">
      <c r="A481" s="95" t="s">
        <v>76</v>
      </c>
      <c r="B481" s="9" t="s">
        <v>101</v>
      </c>
      <c r="C481" s="58">
        <v>4.4</v>
      </c>
      <c r="D481" s="58">
        <f>C481+C481*G481</f>
        <v>5.412000000000001</v>
      </c>
      <c r="E481" s="58">
        <f>F481/1.23</f>
        <v>6.504065040650406</v>
      </c>
      <c r="F481" s="58">
        <v>8</v>
      </c>
      <c r="G481" s="11">
        <v>0.23</v>
      </c>
      <c r="H481" s="59"/>
      <c r="I481" s="59"/>
      <c r="J481" s="59"/>
      <c r="K481" s="59"/>
      <c r="L481" s="60"/>
      <c r="M481" s="58">
        <f>C481*L481</f>
        <v>0</v>
      </c>
      <c r="N481" s="61">
        <f>D481*L481</f>
        <v>0</v>
      </c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24" customHeight="1">
      <c r="A482" s="96"/>
      <c r="B482" s="9" t="s">
        <v>15</v>
      </c>
      <c r="C482" s="58">
        <v>4.1</v>
      </c>
      <c r="D482" s="58">
        <f>C482+C482*G482</f>
        <v>5.042999999999999</v>
      </c>
      <c r="E482" s="58">
        <f>F482/1.23</f>
        <v>6.504065040650406</v>
      </c>
      <c r="F482" s="58">
        <v>8</v>
      </c>
      <c r="G482" s="11">
        <v>0.23</v>
      </c>
      <c r="H482" s="59"/>
      <c r="I482" s="59"/>
      <c r="J482" s="59"/>
      <c r="K482" s="59"/>
      <c r="L482" s="60"/>
      <c r="M482" s="58">
        <f>C482*L482</f>
        <v>0</v>
      </c>
      <c r="N482" s="61">
        <f>D482*L482</f>
        <v>0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24" customHeight="1">
      <c r="A483" s="96"/>
      <c r="B483" s="9" t="s">
        <v>16</v>
      </c>
      <c r="C483" s="58">
        <v>3.7</v>
      </c>
      <c r="D483" s="58">
        <f>C483+C483*G483</f>
        <v>4.551</v>
      </c>
      <c r="E483" s="58">
        <f>F483/1.23</f>
        <v>6.504065040650406</v>
      </c>
      <c r="F483" s="58">
        <v>8</v>
      </c>
      <c r="G483" s="11">
        <v>0.23</v>
      </c>
      <c r="H483" s="59"/>
      <c r="I483" s="59"/>
      <c r="J483" s="59"/>
      <c r="K483" s="59"/>
      <c r="L483" s="60"/>
      <c r="M483" s="58">
        <f>C483*L483</f>
        <v>0</v>
      </c>
      <c r="N483" s="61">
        <f>D483*L483</f>
        <v>0</v>
      </c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24" customHeight="1">
      <c r="A484" s="97"/>
      <c r="B484" s="9" t="s">
        <v>17</v>
      </c>
      <c r="C484" s="58">
        <v>2.8</v>
      </c>
      <c r="D484" s="58">
        <f>C484+C484*G484</f>
        <v>3.444</v>
      </c>
      <c r="E484" s="58">
        <f>F484/1.23</f>
        <v>6.504065040650406</v>
      </c>
      <c r="F484" s="58">
        <v>8</v>
      </c>
      <c r="G484" s="11">
        <v>0.23</v>
      </c>
      <c r="H484" s="59"/>
      <c r="I484" s="59"/>
      <c r="J484" s="59"/>
      <c r="K484" s="59"/>
      <c r="L484" s="60"/>
      <c r="M484" s="58">
        <f>C484*L484</f>
        <v>0</v>
      </c>
      <c r="N484" s="61">
        <f>D484*L484</f>
        <v>0</v>
      </c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24" customHeight="1">
      <c r="A485" s="88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24" customHeight="1">
      <c r="A486" s="95" t="s">
        <v>77</v>
      </c>
      <c r="B486" s="9" t="s">
        <v>101</v>
      </c>
      <c r="C486" s="58">
        <v>4.4</v>
      </c>
      <c r="D486" s="58">
        <f>C486+C486*G486</f>
        <v>5.412000000000001</v>
      </c>
      <c r="E486" s="58">
        <f>F486/1.23</f>
        <v>6.504065040650406</v>
      </c>
      <c r="F486" s="58">
        <v>8</v>
      </c>
      <c r="G486" s="11">
        <v>0.23</v>
      </c>
      <c r="H486" s="59"/>
      <c r="I486" s="59"/>
      <c r="J486" s="59"/>
      <c r="K486" s="59"/>
      <c r="L486" s="60"/>
      <c r="M486" s="58">
        <f>C486*L486</f>
        <v>0</v>
      </c>
      <c r="N486" s="61">
        <f>D486*L486</f>
        <v>0</v>
      </c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24" customHeight="1">
      <c r="A487" s="96"/>
      <c r="B487" s="9" t="s">
        <v>15</v>
      </c>
      <c r="C487" s="58">
        <v>4.1</v>
      </c>
      <c r="D487" s="58">
        <f>C487+C487*G487</f>
        <v>5.042999999999999</v>
      </c>
      <c r="E487" s="58">
        <f>F487/1.23</f>
        <v>6.504065040650406</v>
      </c>
      <c r="F487" s="58">
        <v>8</v>
      </c>
      <c r="G487" s="11">
        <v>0.23</v>
      </c>
      <c r="H487" s="59"/>
      <c r="I487" s="59"/>
      <c r="J487" s="59"/>
      <c r="K487" s="59"/>
      <c r="L487" s="60"/>
      <c r="M487" s="58">
        <f>C487*L487</f>
        <v>0</v>
      </c>
      <c r="N487" s="61">
        <f>D487*L487</f>
        <v>0</v>
      </c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24" customHeight="1">
      <c r="A488" s="96"/>
      <c r="B488" s="9" t="s">
        <v>16</v>
      </c>
      <c r="C488" s="58">
        <v>3.7</v>
      </c>
      <c r="D488" s="58">
        <f>C488+C488*G488</f>
        <v>4.551</v>
      </c>
      <c r="E488" s="58">
        <f>F488/1.23</f>
        <v>6.504065040650406</v>
      </c>
      <c r="F488" s="58">
        <v>8</v>
      </c>
      <c r="G488" s="11">
        <v>0.23</v>
      </c>
      <c r="H488" s="59"/>
      <c r="I488" s="59"/>
      <c r="J488" s="59"/>
      <c r="K488" s="59"/>
      <c r="L488" s="60"/>
      <c r="M488" s="58">
        <f>C488*L488</f>
        <v>0</v>
      </c>
      <c r="N488" s="61">
        <f>D488*L488</f>
        <v>0</v>
      </c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24" customHeight="1">
      <c r="A489" s="97"/>
      <c r="B489" s="9" t="s">
        <v>17</v>
      </c>
      <c r="C489" s="58">
        <v>2.8</v>
      </c>
      <c r="D489" s="58">
        <f>C489+C489*G489</f>
        <v>3.444</v>
      </c>
      <c r="E489" s="58">
        <f>F489/1.23</f>
        <v>6.504065040650406</v>
      </c>
      <c r="F489" s="58">
        <v>8</v>
      </c>
      <c r="G489" s="11">
        <v>0.23</v>
      </c>
      <c r="H489" s="59"/>
      <c r="I489" s="59"/>
      <c r="J489" s="59"/>
      <c r="K489" s="59"/>
      <c r="L489" s="60"/>
      <c r="M489" s="58">
        <f>C489*L489</f>
        <v>0</v>
      </c>
      <c r="N489" s="61">
        <f>D489*L489</f>
        <v>0</v>
      </c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24" customHeight="1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24" customHeight="1">
      <c r="A491" s="8" t="s">
        <v>148</v>
      </c>
      <c r="B491" s="24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6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24" customHeight="1">
      <c r="A492" s="71" t="s">
        <v>65</v>
      </c>
      <c r="B492" s="9" t="s">
        <v>101</v>
      </c>
      <c r="C492" s="54">
        <v>4.4</v>
      </c>
      <c r="D492" s="58">
        <f>C492+C492*G492</f>
        <v>4.752000000000001</v>
      </c>
      <c r="E492" s="54">
        <f>F492/1.08</f>
        <v>8.333333333333332</v>
      </c>
      <c r="F492" s="54">
        <v>9</v>
      </c>
      <c r="G492" s="55">
        <v>0.08</v>
      </c>
      <c r="H492" s="55"/>
      <c r="I492" s="55"/>
      <c r="J492" s="55"/>
      <c r="K492" s="55"/>
      <c r="L492" s="53"/>
      <c r="M492" s="54">
        <f>C492*L492</f>
        <v>0</v>
      </c>
      <c r="N492" s="56">
        <f>D492*L492</f>
        <v>0</v>
      </c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24" customHeight="1">
      <c r="A493" s="72"/>
      <c r="B493" s="9" t="s">
        <v>15</v>
      </c>
      <c r="C493" s="54">
        <v>3.9</v>
      </c>
      <c r="D493" s="58">
        <f>C493+C493*G493</f>
        <v>4.212</v>
      </c>
      <c r="E493" s="54">
        <f>F493/1.08</f>
        <v>8.333333333333332</v>
      </c>
      <c r="F493" s="54">
        <v>9</v>
      </c>
      <c r="G493" s="55">
        <v>0.08</v>
      </c>
      <c r="H493" s="55"/>
      <c r="I493" s="55"/>
      <c r="J493" s="55"/>
      <c r="K493" s="55"/>
      <c r="L493" s="53"/>
      <c r="M493" s="54">
        <f>C493*L493</f>
        <v>0</v>
      </c>
      <c r="N493" s="56">
        <f>D493*L493</f>
        <v>0</v>
      </c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24" customHeight="1">
      <c r="A494" s="72"/>
      <c r="B494" s="9" t="s">
        <v>16</v>
      </c>
      <c r="C494" s="54">
        <v>3</v>
      </c>
      <c r="D494" s="58">
        <f>C494+C494*G494</f>
        <v>3.24</v>
      </c>
      <c r="E494" s="54">
        <f>F494/1.08</f>
        <v>8.333333333333332</v>
      </c>
      <c r="F494" s="54">
        <v>9</v>
      </c>
      <c r="G494" s="55">
        <v>0.08</v>
      </c>
      <c r="H494" s="55"/>
      <c r="I494" s="55"/>
      <c r="J494" s="55"/>
      <c r="K494" s="55"/>
      <c r="L494" s="53"/>
      <c r="M494" s="54">
        <f>C494*L494</f>
        <v>0</v>
      </c>
      <c r="N494" s="56">
        <f>D494*L494</f>
        <v>0</v>
      </c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24" customHeight="1">
      <c r="A495" s="73"/>
      <c r="B495" s="9" t="s">
        <v>17</v>
      </c>
      <c r="C495" s="54">
        <v>2.65</v>
      </c>
      <c r="D495" s="58">
        <f>C495+C495*G495</f>
        <v>2.862</v>
      </c>
      <c r="E495" s="54">
        <f>F495/1.08</f>
        <v>8.333333333333332</v>
      </c>
      <c r="F495" s="54">
        <v>9</v>
      </c>
      <c r="G495" s="55">
        <v>0.08</v>
      </c>
      <c r="H495" s="55"/>
      <c r="I495" s="55"/>
      <c r="J495" s="55"/>
      <c r="K495" s="55"/>
      <c r="L495" s="53"/>
      <c r="M495" s="54">
        <f>C495*L495</f>
        <v>0</v>
      </c>
      <c r="N495" s="56">
        <f>D495*L495</f>
        <v>0</v>
      </c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24" customHeight="1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24" customHeight="1">
      <c r="A497" s="71" t="s">
        <v>66</v>
      </c>
      <c r="B497" s="9" t="s">
        <v>101</v>
      </c>
      <c r="C497" s="54">
        <v>4.4</v>
      </c>
      <c r="D497" s="58">
        <f>C497+C497*G497</f>
        <v>4.752000000000001</v>
      </c>
      <c r="E497" s="54">
        <f>F497/1.08</f>
        <v>8.333333333333332</v>
      </c>
      <c r="F497" s="54">
        <v>9</v>
      </c>
      <c r="G497" s="55">
        <v>0.08</v>
      </c>
      <c r="H497" s="55"/>
      <c r="I497" s="55"/>
      <c r="J497" s="55"/>
      <c r="K497" s="55"/>
      <c r="L497" s="53"/>
      <c r="M497" s="54">
        <f>C497*L497</f>
        <v>0</v>
      </c>
      <c r="N497" s="56">
        <f>D497*L497</f>
        <v>0</v>
      </c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24" customHeight="1">
      <c r="A498" s="72"/>
      <c r="B498" s="9" t="s">
        <v>15</v>
      </c>
      <c r="C498" s="54">
        <v>3.9</v>
      </c>
      <c r="D498" s="58">
        <f>C498+C498*G498</f>
        <v>4.212</v>
      </c>
      <c r="E498" s="54">
        <f>F498/1.08</f>
        <v>8.333333333333332</v>
      </c>
      <c r="F498" s="54">
        <v>9</v>
      </c>
      <c r="G498" s="55">
        <v>0.08</v>
      </c>
      <c r="H498" s="55"/>
      <c r="I498" s="55"/>
      <c r="J498" s="55"/>
      <c r="K498" s="55"/>
      <c r="L498" s="53"/>
      <c r="M498" s="54">
        <f>C498*L498</f>
        <v>0</v>
      </c>
      <c r="N498" s="56">
        <f>D498*L498</f>
        <v>0</v>
      </c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24" customHeight="1">
      <c r="A499" s="72"/>
      <c r="B499" s="9" t="s">
        <v>16</v>
      </c>
      <c r="C499" s="54">
        <v>3.5</v>
      </c>
      <c r="D499" s="58">
        <f>C499+C499*G499</f>
        <v>3.7800000000000002</v>
      </c>
      <c r="E499" s="54">
        <f>F499/1.08</f>
        <v>8.333333333333332</v>
      </c>
      <c r="F499" s="54">
        <v>9</v>
      </c>
      <c r="G499" s="55">
        <v>0.08</v>
      </c>
      <c r="H499" s="55"/>
      <c r="I499" s="55"/>
      <c r="J499" s="55"/>
      <c r="K499" s="55"/>
      <c r="L499" s="53"/>
      <c r="M499" s="54">
        <f>C499*L499</f>
        <v>0</v>
      </c>
      <c r="N499" s="56">
        <f>D499*L499</f>
        <v>0</v>
      </c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24" customHeight="1">
      <c r="A500" s="72"/>
      <c r="B500" s="9" t="s">
        <v>17</v>
      </c>
      <c r="C500" s="54">
        <v>3</v>
      </c>
      <c r="D500" s="58">
        <f>C500+C500*G500</f>
        <v>3.24</v>
      </c>
      <c r="E500" s="54">
        <f>F500/1.08</f>
        <v>8.333333333333332</v>
      </c>
      <c r="F500" s="54">
        <v>9</v>
      </c>
      <c r="G500" s="55">
        <v>0.08</v>
      </c>
      <c r="H500" s="55"/>
      <c r="I500" s="55"/>
      <c r="J500" s="55"/>
      <c r="K500" s="55"/>
      <c r="L500" s="53"/>
      <c r="M500" s="54">
        <f>C500*L500</f>
        <v>0</v>
      </c>
      <c r="N500" s="56">
        <f>D500*L500</f>
        <v>0</v>
      </c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24" customHeight="1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24" customHeight="1">
      <c r="A502" s="71" t="s">
        <v>67</v>
      </c>
      <c r="B502" s="9" t="s">
        <v>101</v>
      </c>
      <c r="C502" s="54">
        <v>4.4</v>
      </c>
      <c r="D502" s="58">
        <f>C502+C502*G502</f>
        <v>5.412000000000001</v>
      </c>
      <c r="E502" s="54">
        <f>F502/1.23</f>
        <v>7.317073170731708</v>
      </c>
      <c r="F502" s="54">
        <v>9</v>
      </c>
      <c r="G502" s="11">
        <v>0.23</v>
      </c>
      <c r="H502" s="55"/>
      <c r="I502" s="55"/>
      <c r="J502" s="55"/>
      <c r="K502" s="55"/>
      <c r="L502" s="53"/>
      <c r="M502" s="54">
        <f>C502*L502</f>
        <v>0</v>
      </c>
      <c r="N502" s="56">
        <f>D502*L502</f>
        <v>0</v>
      </c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24" customHeight="1">
      <c r="A503" s="72"/>
      <c r="B503" s="9" t="s">
        <v>15</v>
      </c>
      <c r="C503" s="54">
        <v>3.9</v>
      </c>
      <c r="D503" s="58">
        <f>C503+C503*G503</f>
        <v>4.797</v>
      </c>
      <c r="E503" s="54">
        <f>F503/1.23</f>
        <v>7.317073170731708</v>
      </c>
      <c r="F503" s="54">
        <v>9</v>
      </c>
      <c r="G503" s="11">
        <v>0.23</v>
      </c>
      <c r="H503" s="55"/>
      <c r="I503" s="55"/>
      <c r="J503" s="55"/>
      <c r="K503" s="55"/>
      <c r="L503" s="53"/>
      <c r="M503" s="54">
        <f>C503*L503</f>
        <v>0</v>
      </c>
      <c r="N503" s="56">
        <f>D503*L503</f>
        <v>0</v>
      </c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24" customHeight="1">
      <c r="A504" s="72"/>
      <c r="B504" s="9" t="s">
        <v>16</v>
      </c>
      <c r="C504" s="54">
        <v>3</v>
      </c>
      <c r="D504" s="58">
        <f>C504+C504*G504</f>
        <v>3.69</v>
      </c>
      <c r="E504" s="54">
        <f>F504/1.23</f>
        <v>7.317073170731708</v>
      </c>
      <c r="F504" s="54">
        <v>9</v>
      </c>
      <c r="G504" s="11">
        <v>0.23</v>
      </c>
      <c r="H504" s="55"/>
      <c r="I504" s="55"/>
      <c r="J504" s="55"/>
      <c r="K504" s="55"/>
      <c r="L504" s="53"/>
      <c r="M504" s="54">
        <f>C504*L504</f>
        <v>0</v>
      </c>
      <c r="N504" s="56">
        <f>D504*L504</f>
        <v>0</v>
      </c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24" customHeight="1">
      <c r="A505" s="72"/>
      <c r="B505" s="9" t="s">
        <v>17</v>
      </c>
      <c r="C505" s="54">
        <v>2.65</v>
      </c>
      <c r="D505" s="58">
        <f>C505+C505*G505</f>
        <v>3.2595</v>
      </c>
      <c r="E505" s="54">
        <f>F505/1.23</f>
        <v>7.317073170731708</v>
      </c>
      <c r="F505" s="54">
        <v>9</v>
      </c>
      <c r="G505" s="11">
        <v>0.23</v>
      </c>
      <c r="H505" s="55"/>
      <c r="I505" s="55"/>
      <c r="J505" s="55"/>
      <c r="K505" s="55"/>
      <c r="L505" s="53"/>
      <c r="M505" s="54">
        <f>C505*L505</f>
        <v>0</v>
      </c>
      <c r="N505" s="56">
        <f>D505*L505</f>
        <v>0</v>
      </c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24" customHeight="1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24" customHeight="1">
      <c r="A507" s="71" t="s">
        <v>96</v>
      </c>
      <c r="B507" s="9" t="s">
        <v>101</v>
      </c>
      <c r="C507" s="54">
        <v>4.6</v>
      </c>
      <c r="D507" s="58">
        <f>C507+C507*G507</f>
        <v>4.968</v>
      </c>
      <c r="E507" s="54">
        <f>F507/1.08</f>
        <v>8.333333333333332</v>
      </c>
      <c r="F507" s="54">
        <v>9</v>
      </c>
      <c r="G507" s="55">
        <v>0.08</v>
      </c>
      <c r="H507" s="55"/>
      <c r="I507" s="55"/>
      <c r="J507" s="55"/>
      <c r="K507" s="55"/>
      <c r="L507" s="53"/>
      <c r="M507" s="54">
        <f>C507*L507</f>
        <v>0</v>
      </c>
      <c r="N507" s="56">
        <f>D507*L507</f>
        <v>0</v>
      </c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24" customHeight="1">
      <c r="A508" s="72"/>
      <c r="B508" s="9" t="s">
        <v>15</v>
      </c>
      <c r="C508" s="54">
        <v>3.9</v>
      </c>
      <c r="D508" s="58">
        <f>C508+C508*G508</f>
        <v>4.212</v>
      </c>
      <c r="E508" s="54">
        <f>F508/1.08</f>
        <v>8.333333333333332</v>
      </c>
      <c r="F508" s="54">
        <v>9</v>
      </c>
      <c r="G508" s="55">
        <v>0.08</v>
      </c>
      <c r="H508" s="55"/>
      <c r="I508" s="55"/>
      <c r="J508" s="55"/>
      <c r="K508" s="55"/>
      <c r="L508" s="53"/>
      <c r="M508" s="54">
        <f>C508*L508</f>
        <v>0</v>
      </c>
      <c r="N508" s="56">
        <f>D508*L508</f>
        <v>0</v>
      </c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24" customHeight="1">
      <c r="A509" s="72"/>
      <c r="B509" s="9" t="s">
        <v>16</v>
      </c>
      <c r="C509" s="54">
        <v>3</v>
      </c>
      <c r="D509" s="58">
        <f>C509+C509*G509</f>
        <v>3.24</v>
      </c>
      <c r="E509" s="54">
        <f>F509/1.08</f>
        <v>8.333333333333332</v>
      </c>
      <c r="F509" s="54">
        <v>9</v>
      </c>
      <c r="G509" s="55">
        <v>0.08</v>
      </c>
      <c r="H509" s="55"/>
      <c r="I509" s="55"/>
      <c r="J509" s="55"/>
      <c r="K509" s="55"/>
      <c r="L509" s="53"/>
      <c r="M509" s="54">
        <f>C509*L509</f>
        <v>0</v>
      </c>
      <c r="N509" s="56">
        <f>D509*L509</f>
        <v>0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24" customHeight="1">
      <c r="A510" s="72"/>
      <c r="B510" s="9" t="s">
        <v>17</v>
      </c>
      <c r="C510" s="54">
        <v>2.65</v>
      </c>
      <c r="D510" s="58">
        <f>C510+C510*G510</f>
        <v>2.862</v>
      </c>
      <c r="E510" s="54">
        <f>F510/1.08</f>
        <v>8.333333333333332</v>
      </c>
      <c r="F510" s="54">
        <v>9</v>
      </c>
      <c r="G510" s="55">
        <v>0.08</v>
      </c>
      <c r="H510" s="55"/>
      <c r="I510" s="55"/>
      <c r="J510" s="55"/>
      <c r="K510" s="55"/>
      <c r="L510" s="53"/>
      <c r="M510" s="54">
        <f>C510*L510</f>
        <v>0</v>
      </c>
      <c r="N510" s="56">
        <f>D510*L510</f>
        <v>0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24" customHeight="1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24" customHeight="1">
      <c r="A512" s="71" t="s">
        <v>97</v>
      </c>
      <c r="B512" s="9" t="s">
        <v>101</v>
      </c>
      <c r="C512" s="54">
        <v>4.6</v>
      </c>
      <c r="D512" s="58">
        <f>C512+C512*G512</f>
        <v>4.968</v>
      </c>
      <c r="E512" s="54">
        <f>F512/1.08</f>
        <v>8.333333333333332</v>
      </c>
      <c r="F512" s="54">
        <v>9</v>
      </c>
      <c r="G512" s="55">
        <v>0.08</v>
      </c>
      <c r="H512" s="55"/>
      <c r="I512" s="55"/>
      <c r="J512" s="55"/>
      <c r="K512" s="55"/>
      <c r="L512" s="53"/>
      <c r="M512" s="54">
        <f>C512*L512</f>
        <v>0</v>
      </c>
      <c r="N512" s="56">
        <f>D512*L512</f>
        <v>0</v>
      </c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24" customHeight="1">
      <c r="A513" s="72"/>
      <c r="B513" s="9" t="s">
        <v>15</v>
      </c>
      <c r="C513" s="54">
        <v>4.19</v>
      </c>
      <c r="D513" s="58">
        <f>C513+C513*G513</f>
        <v>4.525200000000001</v>
      </c>
      <c r="E513" s="54">
        <f>F513/1.08</f>
        <v>8.333333333333332</v>
      </c>
      <c r="F513" s="54">
        <v>9</v>
      </c>
      <c r="G513" s="55">
        <v>0.08</v>
      </c>
      <c r="H513" s="55"/>
      <c r="I513" s="55"/>
      <c r="J513" s="55"/>
      <c r="K513" s="55"/>
      <c r="L513" s="53"/>
      <c r="M513" s="54">
        <f>C513*L513</f>
        <v>0</v>
      </c>
      <c r="N513" s="56">
        <f>D513*L513</f>
        <v>0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24" customHeight="1">
      <c r="A514" s="72"/>
      <c r="B514" s="9" t="s">
        <v>16</v>
      </c>
      <c r="C514" s="54">
        <v>3.3</v>
      </c>
      <c r="D514" s="58">
        <f>C514+C514*G514</f>
        <v>3.564</v>
      </c>
      <c r="E514" s="54">
        <f>F514/1.08</f>
        <v>8.333333333333332</v>
      </c>
      <c r="F514" s="54">
        <v>9</v>
      </c>
      <c r="G514" s="55">
        <v>0.08</v>
      </c>
      <c r="H514" s="55"/>
      <c r="I514" s="55"/>
      <c r="J514" s="55"/>
      <c r="K514" s="55"/>
      <c r="L514" s="53"/>
      <c r="M514" s="54">
        <f>C514*L514</f>
        <v>0</v>
      </c>
      <c r="N514" s="56">
        <f>D514*L514</f>
        <v>0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24" customHeight="1">
      <c r="A515" s="72"/>
      <c r="B515" s="9" t="s">
        <v>17</v>
      </c>
      <c r="C515" s="54">
        <v>2.65</v>
      </c>
      <c r="D515" s="58">
        <f>C515+C515*G515</f>
        <v>2.862</v>
      </c>
      <c r="E515" s="54">
        <f>F515/1.08</f>
        <v>8.333333333333332</v>
      </c>
      <c r="F515" s="54">
        <v>9</v>
      </c>
      <c r="G515" s="55">
        <v>0.08</v>
      </c>
      <c r="H515" s="55"/>
      <c r="I515" s="55"/>
      <c r="J515" s="55"/>
      <c r="K515" s="55"/>
      <c r="L515" s="53"/>
      <c r="M515" s="54">
        <f>C515*L515</f>
        <v>0</v>
      </c>
      <c r="N515" s="56">
        <f>D515*L515</f>
        <v>0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24" customHeight="1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24" customHeight="1">
      <c r="A517" s="71" t="s">
        <v>98</v>
      </c>
      <c r="B517" s="9" t="s">
        <v>101</v>
      </c>
      <c r="C517" s="54">
        <v>4.85</v>
      </c>
      <c r="D517" s="58">
        <f>C517+C517*G517</f>
        <v>5.2379999999999995</v>
      </c>
      <c r="E517" s="54">
        <f>F517/1.08</f>
        <v>8.333333333333332</v>
      </c>
      <c r="F517" s="54">
        <v>9</v>
      </c>
      <c r="G517" s="55">
        <v>0.08</v>
      </c>
      <c r="H517" s="55"/>
      <c r="I517" s="55"/>
      <c r="J517" s="55"/>
      <c r="K517" s="55"/>
      <c r="L517" s="53"/>
      <c r="M517" s="54">
        <f>C517*L517</f>
        <v>0</v>
      </c>
      <c r="N517" s="56">
        <f>D517*L517</f>
        <v>0</v>
      </c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24" customHeight="1">
      <c r="A518" s="72"/>
      <c r="B518" s="9" t="s">
        <v>15</v>
      </c>
      <c r="C518" s="54">
        <v>4.63</v>
      </c>
      <c r="D518" s="58">
        <f>C518+C518*G518</f>
        <v>5.0004</v>
      </c>
      <c r="E518" s="54">
        <f>F518/1.08</f>
        <v>8.333333333333332</v>
      </c>
      <c r="F518" s="54">
        <v>9</v>
      </c>
      <c r="G518" s="55">
        <v>0.08</v>
      </c>
      <c r="H518" s="55"/>
      <c r="I518" s="55"/>
      <c r="J518" s="55"/>
      <c r="K518" s="55"/>
      <c r="L518" s="53"/>
      <c r="M518" s="54">
        <f>C518*L518</f>
        <v>0</v>
      </c>
      <c r="N518" s="56">
        <f>D518*L518</f>
        <v>0</v>
      </c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24" customHeight="1">
      <c r="A519" s="72"/>
      <c r="B519" s="9" t="s">
        <v>16</v>
      </c>
      <c r="C519" s="54">
        <v>3.97</v>
      </c>
      <c r="D519" s="58">
        <f>C519+C519*G519</f>
        <v>4.2876</v>
      </c>
      <c r="E519" s="54">
        <f>F519/1.08</f>
        <v>8.333333333333332</v>
      </c>
      <c r="F519" s="54">
        <v>9</v>
      </c>
      <c r="G519" s="55">
        <v>0.08</v>
      </c>
      <c r="H519" s="55"/>
      <c r="I519" s="55"/>
      <c r="J519" s="55"/>
      <c r="K519" s="55"/>
      <c r="L519" s="53"/>
      <c r="M519" s="54">
        <f>C519*L519</f>
        <v>0</v>
      </c>
      <c r="N519" s="56">
        <f>D519*L519</f>
        <v>0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24" customHeight="1">
      <c r="A520" s="72"/>
      <c r="B520" s="9" t="s">
        <v>17</v>
      </c>
      <c r="C520" s="54">
        <v>3.3</v>
      </c>
      <c r="D520" s="58">
        <f>C520+C520*G520</f>
        <v>3.564</v>
      </c>
      <c r="E520" s="54">
        <f>F520/1.08</f>
        <v>8.333333333333332</v>
      </c>
      <c r="F520" s="54">
        <v>9</v>
      </c>
      <c r="G520" s="55">
        <v>0.08</v>
      </c>
      <c r="H520" s="55"/>
      <c r="I520" s="55"/>
      <c r="J520" s="55"/>
      <c r="K520" s="55"/>
      <c r="L520" s="53"/>
      <c r="M520" s="54">
        <f>C520*L520</f>
        <v>0</v>
      </c>
      <c r="N520" s="56">
        <f>D520*L520</f>
        <v>0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24" customHeight="1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24" customHeight="1">
      <c r="A522" s="71" t="s">
        <v>99</v>
      </c>
      <c r="B522" s="9" t="s">
        <v>101</v>
      </c>
      <c r="C522" s="54">
        <v>4.85</v>
      </c>
      <c r="D522" s="58">
        <f>C522+C522*G522</f>
        <v>5.2379999999999995</v>
      </c>
      <c r="E522" s="54">
        <f>F522/1.08</f>
        <v>8.333333333333332</v>
      </c>
      <c r="F522" s="54">
        <v>9</v>
      </c>
      <c r="G522" s="55">
        <v>0.08</v>
      </c>
      <c r="H522" s="55"/>
      <c r="I522" s="55"/>
      <c r="J522" s="55"/>
      <c r="K522" s="55"/>
      <c r="L522" s="53"/>
      <c r="M522" s="54">
        <f>C522*L522</f>
        <v>0</v>
      </c>
      <c r="N522" s="56">
        <f>D522*L522</f>
        <v>0</v>
      </c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24" customHeight="1">
      <c r="A523" s="72"/>
      <c r="B523" s="9" t="s">
        <v>15</v>
      </c>
      <c r="C523" s="54">
        <v>4.4</v>
      </c>
      <c r="D523" s="58">
        <f>C523+C523*G523</f>
        <v>4.752000000000001</v>
      </c>
      <c r="E523" s="54">
        <f>F523/1.08</f>
        <v>8.333333333333332</v>
      </c>
      <c r="F523" s="54">
        <v>9</v>
      </c>
      <c r="G523" s="55">
        <v>0.08</v>
      </c>
      <c r="H523" s="55"/>
      <c r="I523" s="55"/>
      <c r="J523" s="55"/>
      <c r="K523" s="55"/>
      <c r="L523" s="53"/>
      <c r="M523" s="54">
        <f>C523*L523</f>
        <v>0</v>
      </c>
      <c r="N523" s="56">
        <f>D523*L523</f>
        <v>0</v>
      </c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24" customHeight="1">
      <c r="A524" s="72"/>
      <c r="B524" s="9" t="s">
        <v>16</v>
      </c>
      <c r="C524" s="54">
        <v>3.5</v>
      </c>
      <c r="D524" s="58">
        <f>C524+C524*G524</f>
        <v>3.7800000000000002</v>
      </c>
      <c r="E524" s="54">
        <f>F524/1.08</f>
        <v>8.333333333333332</v>
      </c>
      <c r="F524" s="54">
        <v>9</v>
      </c>
      <c r="G524" s="55">
        <v>0.08</v>
      </c>
      <c r="H524" s="55"/>
      <c r="I524" s="55"/>
      <c r="J524" s="55"/>
      <c r="K524" s="55"/>
      <c r="L524" s="53"/>
      <c r="M524" s="54">
        <f>C524*L524</f>
        <v>0</v>
      </c>
      <c r="N524" s="56">
        <f>D524*L524</f>
        <v>0</v>
      </c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24" customHeight="1">
      <c r="A525" s="72"/>
      <c r="B525" s="9" t="s">
        <v>17</v>
      </c>
      <c r="C525" s="54">
        <v>3.1</v>
      </c>
      <c r="D525" s="58">
        <f>C525+C525*G525</f>
        <v>3.3480000000000003</v>
      </c>
      <c r="E525" s="54">
        <f>F525/1.08</f>
        <v>8.333333333333332</v>
      </c>
      <c r="F525" s="54">
        <v>9</v>
      </c>
      <c r="G525" s="55">
        <v>0.08</v>
      </c>
      <c r="H525" s="55"/>
      <c r="I525" s="55"/>
      <c r="J525" s="55"/>
      <c r="K525" s="55"/>
      <c r="L525" s="53"/>
      <c r="M525" s="54">
        <f>C525*L525</f>
        <v>0</v>
      </c>
      <c r="N525" s="56">
        <f>D525*L525</f>
        <v>0</v>
      </c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24" customHeight="1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24" customHeight="1">
      <c r="A527" s="71" t="s">
        <v>100</v>
      </c>
      <c r="B527" s="9" t="s">
        <v>101</v>
      </c>
      <c r="C527" s="54">
        <v>4.2</v>
      </c>
      <c r="D527" s="58">
        <f>C527+C527*G527</f>
        <v>4.5360000000000005</v>
      </c>
      <c r="E527" s="54">
        <f>F527/1.08</f>
        <v>8.333333333333332</v>
      </c>
      <c r="F527" s="54">
        <v>9</v>
      </c>
      <c r="G527" s="55">
        <v>0.08</v>
      </c>
      <c r="H527" s="55"/>
      <c r="I527" s="55"/>
      <c r="J527" s="55"/>
      <c r="K527" s="55"/>
      <c r="L527" s="53"/>
      <c r="M527" s="54">
        <f>C527*L527</f>
        <v>0</v>
      </c>
      <c r="N527" s="56">
        <f>D527*L527</f>
        <v>0</v>
      </c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24" customHeight="1">
      <c r="A528" s="72"/>
      <c r="B528" s="9" t="s">
        <v>15</v>
      </c>
      <c r="C528" s="54">
        <v>3.5</v>
      </c>
      <c r="D528" s="58">
        <f>C528+C528*G528</f>
        <v>3.7800000000000002</v>
      </c>
      <c r="E528" s="54">
        <f>F528/1.08</f>
        <v>8.333333333333332</v>
      </c>
      <c r="F528" s="54">
        <v>9</v>
      </c>
      <c r="G528" s="55">
        <v>0.08</v>
      </c>
      <c r="H528" s="55"/>
      <c r="I528" s="55"/>
      <c r="J528" s="55"/>
      <c r="K528" s="55"/>
      <c r="L528" s="53"/>
      <c r="M528" s="54">
        <f>C528*L528</f>
        <v>0</v>
      </c>
      <c r="N528" s="56">
        <f>D528*L528</f>
        <v>0</v>
      </c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24" customHeight="1">
      <c r="A529" s="72"/>
      <c r="B529" s="9" t="s">
        <v>16</v>
      </c>
      <c r="C529" s="54">
        <v>2.65</v>
      </c>
      <c r="D529" s="58">
        <f>C529+C529*G529</f>
        <v>2.862</v>
      </c>
      <c r="E529" s="54">
        <f>F529/1.08</f>
        <v>8.333333333333332</v>
      </c>
      <c r="F529" s="54">
        <v>9</v>
      </c>
      <c r="G529" s="55">
        <v>0.08</v>
      </c>
      <c r="H529" s="55"/>
      <c r="I529" s="55"/>
      <c r="J529" s="55"/>
      <c r="K529" s="55"/>
      <c r="L529" s="53"/>
      <c r="M529" s="54">
        <f>C529*L529</f>
        <v>0</v>
      </c>
      <c r="N529" s="56">
        <f>D529*L529</f>
        <v>0</v>
      </c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24" customHeight="1">
      <c r="A530" s="72"/>
      <c r="B530" s="9" t="s">
        <v>17</v>
      </c>
      <c r="C530" s="54">
        <v>2.2</v>
      </c>
      <c r="D530" s="58">
        <f>C530+C530*G530</f>
        <v>2.3760000000000003</v>
      </c>
      <c r="E530" s="54">
        <f>F530/1.08</f>
        <v>8.333333333333332</v>
      </c>
      <c r="F530" s="54">
        <v>9</v>
      </c>
      <c r="G530" s="55">
        <v>0.08</v>
      </c>
      <c r="H530" s="55"/>
      <c r="I530" s="55"/>
      <c r="J530" s="55"/>
      <c r="K530" s="55"/>
      <c r="L530" s="53"/>
      <c r="M530" s="54">
        <f>C530*L530</f>
        <v>0</v>
      </c>
      <c r="N530" s="56">
        <f>D530*L530</f>
        <v>0</v>
      </c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24" customHeight="1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24" customHeight="1">
      <c r="A532" s="62" t="s">
        <v>149</v>
      </c>
      <c r="B532" s="82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24" customHeight="1">
      <c r="A533" s="85" t="s">
        <v>78</v>
      </c>
      <c r="B533" s="9" t="s">
        <v>101</v>
      </c>
      <c r="C533" s="54">
        <v>4.73</v>
      </c>
      <c r="D533" s="58">
        <f>C533+C533*G533</f>
        <v>5.1084000000000005</v>
      </c>
      <c r="E533" s="64">
        <f>F533/1.08</f>
        <v>7.12962962962963</v>
      </c>
      <c r="F533" s="64">
        <v>7.7</v>
      </c>
      <c r="G533" s="11">
        <v>0.08</v>
      </c>
      <c r="H533" s="65"/>
      <c r="I533" s="65"/>
      <c r="J533" s="65"/>
      <c r="K533" s="65"/>
      <c r="L533" s="65"/>
      <c r="M533" s="63">
        <f>C533*L533</f>
        <v>0</v>
      </c>
      <c r="N533" s="63">
        <f>D533*L533</f>
        <v>0</v>
      </c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24" customHeight="1">
      <c r="A534" s="86"/>
      <c r="B534" s="9" t="s">
        <v>15</v>
      </c>
      <c r="C534" s="54">
        <v>4.56</v>
      </c>
      <c r="D534" s="58">
        <f>C534+C534*G534</f>
        <v>4.924799999999999</v>
      </c>
      <c r="E534" s="64">
        <f>F534/1.08</f>
        <v>7.12962962962963</v>
      </c>
      <c r="F534" s="64">
        <v>7.7</v>
      </c>
      <c r="G534" s="11">
        <v>0.08</v>
      </c>
      <c r="H534" s="65"/>
      <c r="I534" s="65"/>
      <c r="J534" s="65"/>
      <c r="K534" s="65"/>
      <c r="L534" s="65"/>
      <c r="M534" s="63">
        <f>C534*L534</f>
        <v>0</v>
      </c>
      <c r="N534" s="63">
        <f>D534*L534</f>
        <v>0</v>
      </c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24" customHeight="1">
      <c r="A535" s="86"/>
      <c r="B535" s="9" t="s">
        <v>16</v>
      </c>
      <c r="C535" s="54">
        <v>4.43</v>
      </c>
      <c r="D535" s="58">
        <f>C535+C535*G535</f>
        <v>4.7844</v>
      </c>
      <c r="E535" s="64">
        <f>F535/1.08</f>
        <v>7.12962962962963</v>
      </c>
      <c r="F535" s="64">
        <v>7.7</v>
      </c>
      <c r="G535" s="11">
        <v>0.08</v>
      </c>
      <c r="H535" s="65"/>
      <c r="I535" s="65"/>
      <c r="J535" s="65"/>
      <c r="K535" s="65"/>
      <c r="L535" s="65"/>
      <c r="M535" s="63">
        <f>C535*L535</f>
        <v>0</v>
      </c>
      <c r="N535" s="63">
        <f>D535*L535</f>
        <v>0</v>
      </c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24" customHeight="1">
      <c r="A536" s="86"/>
      <c r="B536" s="9" t="s">
        <v>17</v>
      </c>
      <c r="C536" s="54">
        <v>4.3</v>
      </c>
      <c r="D536" s="58">
        <f>C536+C536*G536</f>
        <v>4.644</v>
      </c>
      <c r="E536" s="64">
        <f>F536/1.08</f>
        <v>7.12962962962963</v>
      </c>
      <c r="F536" s="64">
        <v>7.7</v>
      </c>
      <c r="G536" s="11">
        <v>0.08</v>
      </c>
      <c r="H536" s="65"/>
      <c r="I536" s="65"/>
      <c r="J536" s="65"/>
      <c r="K536" s="65"/>
      <c r="L536" s="65"/>
      <c r="M536" s="63">
        <f>C536*L536</f>
        <v>0</v>
      </c>
      <c r="N536" s="63">
        <f>D536*L536</f>
        <v>0</v>
      </c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24" customHeight="1">
      <c r="A537" s="88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24" customHeight="1">
      <c r="A538" s="80" t="s">
        <v>79</v>
      </c>
      <c r="B538" s="9" t="s">
        <v>101</v>
      </c>
      <c r="C538" s="54">
        <v>9.41</v>
      </c>
      <c r="D538" s="63">
        <f>C538+C538*G538</f>
        <v>10.1628</v>
      </c>
      <c r="E538" s="64">
        <f>F538/1.08</f>
        <v>12.407407407407407</v>
      </c>
      <c r="F538" s="63">
        <v>13.4</v>
      </c>
      <c r="G538" s="11">
        <v>0.08</v>
      </c>
      <c r="H538" s="65"/>
      <c r="I538" s="65"/>
      <c r="J538" s="65"/>
      <c r="K538" s="65"/>
      <c r="L538" s="65"/>
      <c r="M538" s="63">
        <f>C538*L538</f>
        <v>0</v>
      </c>
      <c r="N538" s="63">
        <f>D538*L538</f>
        <v>0</v>
      </c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24" customHeight="1">
      <c r="A539" s="81"/>
      <c r="B539" s="9" t="s">
        <v>15</v>
      </c>
      <c r="C539" s="54">
        <v>9.08</v>
      </c>
      <c r="D539" s="63">
        <f>C539+C539*G539</f>
        <v>9.8064</v>
      </c>
      <c r="E539" s="64">
        <f>F539/1.08</f>
        <v>12.407407407407407</v>
      </c>
      <c r="F539" s="63">
        <v>13.4</v>
      </c>
      <c r="G539" s="11">
        <v>0.08</v>
      </c>
      <c r="H539" s="65"/>
      <c r="I539" s="65"/>
      <c r="J539" s="65"/>
      <c r="K539" s="65"/>
      <c r="L539" s="65"/>
      <c r="M539" s="63">
        <f>C539*L539</f>
        <v>0</v>
      </c>
      <c r="N539" s="63">
        <f>D539*L539</f>
        <v>0</v>
      </c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24" customHeight="1">
      <c r="A540" s="81"/>
      <c r="B540" s="9" t="s">
        <v>16</v>
      </c>
      <c r="C540" s="54">
        <v>8.82</v>
      </c>
      <c r="D540" s="63">
        <f>C540+C540*G540</f>
        <v>9.5256</v>
      </c>
      <c r="E540" s="64">
        <f>F540/1.08</f>
        <v>12.407407407407407</v>
      </c>
      <c r="F540" s="63">
        <v>13.4</v>
      </c>
      <c r="G540" s="11">
        <v>0.08</v>
      </c>
      <c r="H540" s="65"/>
      <c r="I540" s="65"/>
      <c r="J540" s="65"/>
      <c r="K540" s="65"/>
      <c r="L540" s="65"/>
      <c r="M540" s="63">
        <f>C540*L540</f>
        <v>0</v>
      </c>
      <c r="N540" s="63">
        <f>D540*L540</f>
        <v>0</v>
      </c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24" customHeight="1">
      <c r="A541" s="81"/>
      <c r="B541" s="9" t="s">
        <v>17</v>
      </c>
      <c r="C541" s="54">
        <v>8.56</v>
      </c>
      <c r="D541" s="63">
        <f>C541+C541*G541</f>
        <v>9.244800000000001</v>
      </c>
      <c r="E541" s="64">
        <f>F541/1.08</f>
        <v>12.407407407407407</v>
      </c>
      <c r="F541" s="63">
        <v>13.4</v>
      </c>
      <c r="G541" s="11">
        <v>0.08</v>
      </c>
      <c r="H541" s="65"/>
      <c r="I541" s="65"/>
      <c r="J541" s="65"/>
      <c r="K541" s="65"/>
      <c r="L541" s="65"/>
      <c r="M541" s="63">
        <f>C541*L541</f>
        <v>0</v>
      </c>
      <c r="N541" s="63">
        <f>D541*L541</f>
        <v>0</v>
      </c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24" customHeight="1">
      <c r="A542" s="88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24" customHeight="1">
      <c r="A543" s="80" t="s">
        <v>80</v>
      </c>
      <c r="B543" s="9" t="s">
        <v>101</v>
      </c>
      <c r="C543" s="54">
        <v>5.39</v>
      </c>
      <c r="D543" s="63">
        <f>C543+C543*G543</f>
        <v>5.821199999999999</v>
      </c>
      <c r="E543" s="64">
        <f>F543/1.08</f>
        <v>7.638888888888888</v>
      </c>
      <c r="F543" s="63">
        <v>8.25</v>
      </c>
      <c r="G543" s="11">
        <v>0.08</v>
      </c>
      <c r="H543" s="65"/>
      <c r="I543" s="65"/>
      <c r="J543" s="65"/>
      <c r="K543" s="65"/>
      <c r="L543" s="65"/>
      <c r="M543" s="63">
        <f>C543*L543</f>
        <v>0</v>
      </c>
      <c r="N543" s="63">
        <f>D543*L543</f>
        <v>0</v>
      </c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24" customHeight="1">
      <c r="A544" s="81"/>
      <c r="B544" s="9" t="s">
        <v>15</v>
      </c>
      <c r="C544" s="54">
        <v>5.2</v>
      </c>
      <c r="D544" s="63">
        <f>C544+C544*G544</f>
        <v>5.6160000000000005</v>
      </c>
      <c r="E544" s="64">
        <f>F544/1.08</f>
        <v>7.638888888888888</v>
      </c>
      <c r="F544" s="63">
        <v>8.25</v>
      </c>
      <c r="G544" s="11">
        <v>0.08</v>
      </c>
      <c r="H544" s="65"/>
      <c r="I544" s="65"/>
      <c r="J544" s="65"/>
      <c r="K544" s="65"/>
      <c r="L544" s="65"/>
      <c r="M544" s="63">
        <f>C544*L544</f>
        <v>0</v>
      </c>
      <c r="N544" s="63">
        <f>D544*L544</f>
        <v>0</v>
      </c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24" customHeight="1">
      <c r="A545" s="81"/>
      <c r="B545" s="9" t="s">
        <v>16</v>
      </c>
      <c r="C545" s="54">
        <v>5.05</v>
      </c>
      <c r="D545" s="63">
        <f>C545+C545*G545</f>
        <v>5.454</v>
      </c>
      <c r="E545" s="64">
        <f>F545/1.08</f>
        <v>7.638888888888888</v>
      </c>
      <c r="F545" s="63">
        <v>8.25</v>
      </c>
      <c r="G545" s="11">
        <v>0.08</v>
      </c>
      <c r="H545" s="65"/>
      <c r="I545" s="65"/>
      <c r="J545" s="65"/>
      <c r="K545" s="65"/>
      <c r="L545" s="65"/>
      <c r="M545" s="63">
        <f>C545*L545</f>
        <v>0</v>
      </c>
      <c r="N545" s="63">
        <f>D545*L545</f>
        <v>0</v>
      </c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24" customHeight="1">
      <c r="A546" s="81"/>
      <c r="B546" s="9" t="s">
        <v>17</v>
      </c>
      <c r="C546" s="54">
        <v>4.9</v>
      </c>
      <c r="D546" s="63">
        <f>C546+C546*G546</f>
        <v>5.292000000000001</v>
      </c>
      <c r="E546" s="64">
        <f>F546/1.08</f>
        <v>7.638888888888888</v>
      </c>
      <c r="F546" s="63">
        <v>8.25</v>
      </c>
      <c r="G546" s="11">
        <v>0.08</v>
      </c>
      <c r="H546" s="65"/>
      <c r="I546" s="65"/>
      <c r="J546" s="65"/>
      <c r="K546" s="65"/>
      <c r="L546" s="65"/>
      <c r="M546" s="63">
        <f>C546*L546</f>
        <v>0</v>
      </c>
      <c r="N546" s="63">
        <f>D546*L546</f>
        <v>0</v>
      </c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24" customHeight="1">
      <c r="A547" s="88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24" customHeight="1">
      <c r="A548" s="80" t="s">
        <v>81</v>
      </c>
      <c r="B548" s="9" t="s">
        <v>101</v>
      </c>
      <c r="C548" s="54">
        <v>10.46</v>
      </c>
      <c r="D548" s="63">
        <f>C548+C548*G548</f>
        <v>11.296800000000001</v>
      </c>
      <c r="E548" s="64">
        <f>F548/1.08</f>
        <v>13.222222222222221</v>
      </c>
      <c r="F548" s="63">
        <v>14.28</v>
      </c>
      <c r="G548" s="11">
        <v>0.08</v>
      </c>
      <c r="H548" s="65"/>
      <c r="I548" s="65"/>
      <c r="J548" s="65"/>
      <c r="K548" s="65"/>
      <c r="L548" s="65"/>
      <c r="M548" s="63">
        <f>C548*L548</f>
        <v>0</v>
      </c>
      <c r="N548" s="63">
        <f>D548*L548</f>
        <v>0</v>
      </c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24" customHeight="1">
      <c r="A549" s="81"/>
      <c r="B549" s="9" t="s">
        <v>15</v>
      </c>
      <c r="C549" s="54">
        <v>10.09</v>
      </c>
      <c r="D549" s="63">
        <f>C549+C549*G549</f>
        <v>10.8972</v>
      </c>
      <c r="E549" s="64">
        <f>F549/1.08</f>
        <v>13.222222222222221</v>
      </c>
      <c r="F549" s="63">
        <v>14.28</v>
      </c>
      <c r="G549" s="11">
        <v>0.08</v>
      </c>
      <c r="H549" s="65"/>
      <c r="I549" s="65"/>
      <c r="J549" s="65"/>
      <c r="K549" s="65"/>
      <c r="L549" s="65"/>
      <c r="M549" s="63">
        <f>C549*L549</f>
        <v>0</v>
      </c>
      <c r="N549" s="63">
        <f>D549*L549</f>
        <v>0</v>
      </c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24" customHeight="1">
      <c r="A550" s="81"/>
      <c r="B550" s="9" t="s">
        <v>16</v>
      </c>
      <c r="C550" s="54">
        <v>9.79</v>
      </c>
      <c r="D550" s="63">
        <f>C550+C550*G550</f>
        <v>10.5732</v>
      </c>
      <c r="E550" s="64">
        <f>F550/1.08</f>
        <v>13.222222222222221</v>
      </c>
      <c r="F550" s="63">
        <v>14.28</v>
      </c>
      <c r="G550" s="11">
        <v>0.08</v>
      </c>
      <c r="H550" s="65"/>
      <c r="I550" s="65"/>
      <c r="J550" s="65"/>
      <c r="K550" s="65"/>
      <c r="L550" s="65"/>
      <c r="M550" s="63">
        <f>C550*L550</f>
        <v>0</v>
      </c>
      <c r="N550" s="63">
        <f>D550*L550</f>
        <v>0</v>
      </c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24" customHeight="1">
      <c r="A551" s="81"/>
      <c r="B551" s="9" t="s">
        <v>17</v>
      </c>
      <c r="C551" s="54">
        <v>9.51</v>
      </c>
      <c r="D551" s="63">
        <f>C551+C551*G551</f>
        <v>10.2708</v>
      </c>
      <c r="E551" s="64">
        <f>F551/1.08</f>
        <v>13.222222222222221</v>
      </c>
      <c r="F551" s="63">
        <v>14.28</v>
      </c>
      <c r="G551" s="11">
        <v>0.08</v>
      </c>
      <c r="H551" s="65"/>
      <c r="I551" s="65"/>
      <c r="J551" s="65"/>
      <c r="K551" s="65"/>
      <c r="L551" s="65"/>
      <c r="M551" s="63">
        <f>C551*L551</f>
        <v>0</v>
      </c>
      <c r="N551" s="63">
        <f>D551*L551</f>
        <v>0</v>
      </c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24" customHeight="1">
      <c r="A552" s="88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24" customHeight="1">
      <c r="A553" s="80" t="s">
        <v>82</v>
      </c>
      <c r="B553" s="9" t="s">
        <v>101</v>
      </c>
      <c r="C553" s="54">
        <v>3.79</v>
      </c>
      <c r="D553" s="63">
        <f>C553+C553*G553</f>
        <v>3.79</v>
      </c>
      <c r="E553" s="64">
        <f>F553/1</f>
        <v>5.8</v>
      </c>
      <c r="F553" s="63">
        <v>5.8</v>
      </c>
      <c r="G553" s="11">
        <v>0</v>
      </c>
      <c r="H553" s="65"/>
      <c r="I553" s="65"/>
      <c r="J553" s="65"/>
      <c r="K553" s="65"/>
      <c r="L553" s="65"/>
      <c r="M553" s="63">
        <f>C553*L553</f>
        <v>0</v>
      </c>
      <c r="N553" s="63">
        <f>D553*L553</f>
        <v>0</v>
      </c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24" customHeight="1">
      <c r="A554" s="81"/>
      <c r="B554" s="9" t="s">
        <v>15</v>
      </c>
      <c r="C554" s="54">
        <v>3.66</v>
      </c>
      <c r="D554" s="63">
        <f>C554+C554*G554</f>
        <v>3.66</v>
      </c>
      <c r="E554" s="64">
        <f>F554/1</f>
        <v>5.8</v>
      </c>
      <c r="F554" s="63">
        <v>5.8</v>
      </c>
      <c r="G554" s="11">
        <v>0</v>
      </c>
      <c r="H554" s="65"/>
      <c r="I554" s="65"/>
      <c r="J554" s="65"/>
      <c r="K554" s="65"/>
      <c r="L554" s="65"/>
      <c r="M554" s="63">
        <f>C554*L554</f>
        <v>0</v>
      </c>
      <c r="N554" s="63">
        <f>D554*L554</f>
        <v>0</v>
      </c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24" customHeight="1">
      <c r="A555" s="81"/>
      <c r="B555" s="9" t="s">
        <v>16</v>
      </c>
      <c r="C555" s="54">
        <v>3.55</v>
      </c>
      <c r="D555" s="63">
        <f>C555+C555*G555</f>
        <v>3.55</v>
      </c>
      <c r="E555" s="64">
        <f>F555/1</f>
        <v>5.8</v>
      </c>
      <c r="F555" s="63">
        <v>5.8</v>
      </c>
      <c r="G555" s="11">
        <v>0</v>
      </c>
      <c r="H555" s="65"/>
      <c r="I555" s="65"/>
      <c r="J555" s="65"/>
      <c r="K555" s="65"/>
      <c r="L555" s="65"/>
      <c r="M555" s="63">
        <f>C555*L555</f>
        <v>0</v>
      </c>
      <c r="N555" s="63">
        <f>D555*L555</f>
        <v>0</v>
      </c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24" customHeight="1">
      <c r="A556" s="81"/>
      <c r="B556" s="9" t="s">
        <v>17</v>
      </c>
      <c r="C556" s="54">
        <v>3.45</v>
      </c>
      <c r="D556" s="63">
        <f>C556+C556*G556</f>
        <v>3.45</v>
      </c>
      <c r="E556" s="64">
        <f>F556/1</f>
        <v>5.8</v>
      </c>
      <c r="F556" s="63">
        <v>5.8</v>
      </c>
      <c r="G556" s="11">
        <v>0</v>
      </c>
      <c r="H556" s="65"/>
      <c r="I556" s="65"/>
      <c r="J556" s="65"/>
      <c r="K556" s="65"/>
      <c r="L556" s="65"/>
      <c r="M556" s="63">
        <f>C556*L556</f>
        <v>0</v>
      </c>
      <c r="N556" s="63">
        <f>D556*L556</f>
        <v>0</v>
      </c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24" customHeight="1">
      <c r="A557" s="88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24" customHeight="1">
      <c r="A558" s="80" t="s">
        <v>83</v>
      </c>
      <c r="B558" s="9" t="s">
        <v>101</v>
      </c>
      <c r="C558" s="54">
        <v>5.2</v>
      </c>
      <c r="D558" s="63">
        <f>C558+C558*G558</f>
        <v>6.396000000000001</v>
      </c>
      <c r="E558" s="63">
        <f>F558/1.23</f>
        <v>6.504065040650406</v>
      </c>
      <c r="F558" s="63">
        <v>8</v>
      </c>
      <c r="G558" s="11">
        <v>0.23</v>
      </c>
      <c r="H558" s="65"/>
      <c r="I558" s="65"/>
      <c r="J558" s="65"/>
      <c r="K558" s="65"/>
      <c r="L558" s="65"/>
      <c r="M558" s="63">
        <f>C558*L558</f>
        <v>0</v>
      </c>
      <c r="N558" s="63">
        <f>D558*L558</f>
        <v>0</v>
      </c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24" customHeight="1">
      <c r="A559" s="81"/>
      <c r="B559" s="9" t="s">
        <v>15</v>
      </c>
      <c r="C559" s="54">
        <v>5.02</v>
      </c>
      <c r="D559" s="63">
        <f>C559+C559*G559</f>
        <v>6.1746</v>
      </c>
      <c r="E559" s="63">
        <f>F559/1.23</f>
        <v>6.504065040650406</v>
      </c>
      <c r="F559" s="63">
        <v>8</v>
      </c>
      <c r="G559" s="11">
        <v>0.23</v>
      </c>
      <c r="H559" s="65"/>
      <c r="I559" s="65"/>
      <c r="J559" s="65"/>
      <c r="K559" s="65"/>
      <c r="L559" s="65"/>
      <c r="M559" s="63">
        <f>C559*L559</f>
        <v>0</v>
      </c>
      <c r="N559" s="63">
        <f>D559*L559</f>
        <v>0</v>
      </c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24" customHeight="1">
      <c r="A560" s="81"/>
      <c r="B560" s="9" t="s">
        <v>16</v>
      </c>
      <c r="C560" s="54">
        <v>4.87</v>
      </c>
      <c r="D560" s="63">
        <f>C560+C560*G560</f>
        <v>5.9901</v>
      </c>
      <c r="E560" s="63">
        <f>F560/1.23</f>
        <v>6.504065040650406</v>
      </c>
      <c r="F560" s="63">
        <v>8</v>
      </c>
      <c r="G560" s="11">
        <v>0.23</v>
      </c>
      <c r="H560" s="65"/>
      <c r="I560" s="65"/>
      <c r="J560" s="65"/>
      <c r="K560" s="65"/>
      <c r="L560" s="65"/>
      <c r="M560" s="63">
        <f>C560*L560</f>
        <v>0</v>
      </c>
      <c r="N560" s="63">
        <f>D560*L560</f>
        <v>0</v>
      </c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24" customHeight="1">
      <c r="A561" s="81"/>
      <c r="B561" s="9" t="s">
        <v>17</v>
      </c>
      <c r="C561" s="54">
        <v>4.73</v>
      </c>
      <c r="D561" s="63">
        <f>C561+C561*G561</f>
        <v>5.817900000000001</v>
      </c>
      <c r="E561" s="63">
        <f>F561/1.23</f>
        <v>6.504065040650406</v>
      </c>
      <c r="F561" s="63">
        <v>8</v>
      </c>
      <c r="G561" s="11">
        <v>0.23</v>
      </c>
      <c r="H561" s="65"/>
      <c r="I561" s="65"/>
      <c r="J561" s="65"/>
      <c r="K561" s="65"/>
      <c r="L561" s="65"/>
      <c r="M561" s="63">
        <f>C561*L561</f>
        <v>0</v>
      </c>
      <c r="N561" s="63">
        <f>D561*L561</f>
        <v>0</v>
      </c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24" customHeight="1">
      <c r="A562" s="88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24" customHeight="1">
      <c r="A563" s="80" t="s">
        <v>84</v>
      </c>
      <c r="B563" s="9" t="s">
        <v>101</v>
      </c>
      <c r="C563" s="54">
        <v>12.25</v>
      </c>
      <c r="D563" s="63">
        <f>C563+C563*G563</f>
        <v>12.25</v>
      </c>
      <c r="E563" s="63">
        <f>F563/1</f>
        <v>17.9</v>
      </c>
      <c r="F563" s="63">
        <v>17.9</v>
      </c>
      <c r="G563" s="11">
        <v>0</v>
      </c>
      <c r="H563" s="65"/>
      <c r="I563" s="65"/>
      <c r="J563" s="65"/>
      <c r="K563" s="65"/>
      <c r="L563" s="65"/>
      <c r="M563" s="63">
        <f>C563*L563</f>
        <v>0</v>
      </c>
      <c r="N563" s="63">
        <f>D563*L563</f>
        <v>0</v>
      </c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24" customHeight="1">
      <c r="A564" s="81"/>
      <c r="B564" s="9" t="s">
        <v>15</v>
      </c>
      <c r="C564" s="54">
        <v>11.88</v>
      </c>
      <c r="D564" s="63">
        <f>C564+C564*G564</f>
        <v>11.88</v>
      </c>
      <c r="E564" s="63">
        <f>F564/1</f>
        <v>17.9</v>
      </c>
      <c r="F564" s="63">
        <v>17.9</v>
      </c>
      <c r="G564" s="11">
        <v>0</v>
      </c>
      <c r="H564" s="65"/>
      <c r="I564" s="65"/>
      <c r="J564" s="65"/>
      <c r="K564" s="65"/>
      <c r="L564" s="65"/>
      <c r="M564" s="63">
        <f>C564*L564</f>
        <v>0</v>
      </c>
      <c r="N564" s="63">
        <f>D564*L564</f>
        <v>0</v>
      </c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24" customHeight="1">
      <c r="A565" s="81"/>
      <c r="B565" s="9" t="s">
        <v>16</v>
      </c>
      <c r="C565" s="54">
        <v>11.5</v>
      </c>
      <c r="D565" s="63">
        <f>C565+C565*G565</f>
        <v>11.5</v>
      </c>
      <c r="E565" s="63">
        <f>F565/1</f>
        <v>17.9</v>
      </c>
      <c r="F565" s="63">
        <v>17.9</v>
      </c>
      <c r="G565" s="11">
        <v>0</v>
      </c>
      <c r="H565" s="65"/>
      <c r="I565" s="65"/>
      <c r="J565" s="65"/>
      <c r="K565" s="65"/>
      <c r="L565" s="65"/>
      <c r="M565" s="63">
        <f>C565*L565</f>
        <v>0</v>
      </c>
      <c r="N565" s="63">
        <f>D565*L565</f>
        <v>0</v>
      </c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24" customHeight="1">
      <c r="A566" s="81"/>
      <c r="B566" s="9" t="s">
        <v>17</v>
      </c>
      <c r="C566" s="54">
        <v>11.14</v>
      </c>
      <c r="D566" s="63">
        <f>C566+C566*G566</f>
        <v>11.14</v>
      </c>
      <c r="E566" s="63">
        <f>F566/1</f>
        <v>17.9</v>
      </c>
      <c r="F566" s="63">
        <v>17.9</v>
      </c>
      <c r="G566" s="11">
        <v>0</v>
      </c>
      <c r="H566" s="65"/>
      <c r="I566" s="65"/>
      <c r="J566" s="65"/>
      <c r="K566" s="65"/>
      <c r="L566" s="65"/>
      <c r="M566" s="63">
        <f>C566*L566</f>
        <v>0</v>
      </c>
      <c r="N566" s="63">
        <f>D566*L566</f>
        <v>0</v>
      </c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24" customHeight="1">
      <c r="A567" s="88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4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24" customHeight="1">
      <c r="A568" s="80" t="s">
        <v>85</v>
      </c>
      <c r="B568" s="9" t="s">
        <v>101</v>
      </c>
      <c r="C568" s="54">
        <v>3.83</v>
      </c>
      <c r="D568" s="63">
        <f>C568+C568*G568</f>
        <v>3.83</v>
      </c>
      <c r="E568" s="63">
        <f>F568/1</f>
        <v>5.8</v>
      </c>
      <c r="F568" s="63">
        <v>5.8</v>
      </c>
      <c r="G568" s="11">
        <v>0</v>
      </c>
      <c r="H568" s="65"/>
      <c r="I568" s="65"/>
      <c r="J568" s="65"/>
      <c r="K568" s="65"/>
      <c r="L568" s="65"/>
      <c r="M568" s="63">
        <f>C568*L568</f>
        <v>0</v>
      </c>
      <c r="N568" s="63">
        <f>D568*L568</f>
        <v>0</v>
      </c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24" customHeight="1">
      <c r="A569" s="81"/>
      <c r="B569" s="9" t="s">
        <v>15</v>
      </c>
      <c r="C569" s="54">
        <v>3.72</v>
      </c>
      <c r="D569" s="63">
        <f>C569+C569*G569</f>
        <v>3.72</v>
      </c>
      <c r="E569" s="63">
        <f>F569/1</f>
        <v>5.8</v>
      </c>
      <c r="F569" s="63">
        <v>5.8</v>
      </c>
      <c r="G569" s="11">
        <v>0</v>
      </c>
      <c r="H569" s="65"/>
      <c r="I569" s="65"/>
      <c r="J569" s="65"/>
      <c r="K569" s="65"/>
      <c r="L569" s="65"/>
      <c r="M569" s="63">
        <f>C569*L569</f>
        <v>0</v>
      </c>
      <c r="N569" s="63">
        <f>D569*L569</f>
        <v>0</v>
      </c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24" customHeight="1">
      <c r="A570" s="81"/>
      <c r="B570" s="9" t="s">
        <v>16</v>
      </c>
      <c r="C570" s="54">
        <v>3.6</v>
      </c>
      <c r="D570" s="63">
        <f>C570+C570*G570</f>
        <v>3.6</v>
      </c>
      <c r="E570" s="63">
        <f>F570/1</f>
        <v>5.8</v>
      </c>
      <c r="F570" s="63">
        <v>5.8</v>
      </c>
      <c r="G570" s="11">
        <v>0</v>
      </c>
      <c r="H570" s="65"/>
      <c r="I570" s="65"/>
      <c r="J570" s="65"/>
      <c r="K570" s="65"/>
      <c r="L570" s="65"/>
      <c r="M570" s="63">
        <f>C570*L570</f>
        <v>0</v>
      </c>
      <c r="N570" s="63">
        <f>D570*L570</f>
        <v>0</v>
      </c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24" customHeight="1">
      <c r="A571" s="81"/>
      <c r="B571" s="9" t="s">
        <v>17</v>
      </c>
      <c r="C571" s="54">
        <v>3.49</v>
      </c>
      <c r="D571" s="63">
        <f>C571+C571*G571</f>
        <v>3.49</v>
      </c>
      <c r="E571" s="63">
        <f>F571/1</f>
        <v>5.8</v>
      </c>
      <c r="F571" s="63">
        <v>5.8</v>
      </c>
      <c r="G571" s="11">
        <v>0</v>
      </c>
      <c r="H571" s="65"/>
      <c r="I571" s="65"/>
      <c r="J571" s="65"/>
      <c r="K571" s="65"/>
      <c r="L571" s="65"/>
      <c r="M571" s="63">
        <f>C571*L571</f>
        <v>0</v>
      </c>
      <c r="N571" s="63">
        <f>D571*L571</f>
        <v>0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24" customHeight="1">
      <c r="A572" s="88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24" customHeight="1">
      <c r="A573" s="89" t="s">
        <v>86</v>
      </c>
      <c r="B573" s="9" t="s">
        <v>101</v>
      </c>
      <c r="C573" s="54">
        <v>3</v>
      </c>
      <c r="D573" s="63">
        <f>C573+C573*G573</f>
        <v>3.69</v>
      </c>
      <c r="E573" s="63">
        <f>F573/1.23</f>
        <v>4.715447154471545</v>
      </c>
      <c r="F573" s="63">
        <v>5.8</v>
      </c>
      <c r="G573" s="11">
        <v>0.23</v>
      </c>
      <c r="H573" s="65"/>
      <c r="I573" s="65"/>
      <c r="J573" s="65"/>
      <c r="K573" s="65"/>
      <c r="L573" s="65"/>
      <c r="M573" s="63">
        <f>C573*L573</f>
        <v>0</v>
      </c>
      <c r="N573" s="63">
        <f>D573*L573</f>
        <v>0</v>
      </c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24" customHeight="1">
      <c r="A574" s="90"/>
      <c r="B574" s="9" t="s">
        <v>15</v>
      </c>
      <c r="C574" s="54">
        <v>2.95</v>
      </c>
      <c r="D574" s="63">
        <f>C574+C574*G574</f>
        <v>3.6285000000000003</v>
      </c>
      <c r="E574" s="63">
        <f>F574/1.23</f>
        <v>4.715447154471545</v>
      </c>
      <c r="F574" s="63">
        <v>5.8</v>
      </c>
      <c r="G574" s="11">
        <v>0.23</v>
      </c>
      <c r="H574" s="65"/>
      <c r="I574" s="65"/>
      <c r="J574" s="65"/>
      <c r="K574" s="65"/>
      <c r="L574" s="65"/>
      <c r="M574" s="63">
        <f>C574*L574</f>
        <v>0</v>
      </c>
      <c r="N574" s="63">
        <f>D574*L574</f>
        <v>0</v>
      </c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24" customHeight="1">
      <c r="A575" s="90"/>
      <c r="B575" s="9" t="s">
        <v>16</v>
      </c>
      <c r="C575" s="54">
        <v>2.88</v>
      </c>
      <c r="D575" s="63">
        <f>C575+C575*G575</f>
        <v>3.5423999999999998</v>
      </c>
      <c r="E575" s="63">
        <f>F575/1.23</f>
        <v>4.715447154471545</v>
      </c>
      <c r="F575" s="63">
        <v>5.8</v>
      </c>
      <c r="G575" s="11">
        <v>0.23</v>
      </c>
      <c r="H575" s="65"/>
      <c r="I575" s="65"/>
      <c r="J575" s="65"/>
      <c r="K575" s="65"/>
      <c r="L575" s="65"/>
      <c r="M575" s="63">
        <f>C575*L575</f>
        <v>0</v>
      </c>
      <c r="N575" s="63">
        <f>D575*L575</f>
        <v>0</v>
      </c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24" customHeight="1">
      <c r="A576" s="90"/>
      <c r="B576" s="9" t="s">
        <v>17</v>
      </c>
      <c r="C576" s="54">
        <v>2.79</v>
      </c>
      <c r="D576" s="63">
        <f>C576+C576*G576</f>
        <v>3.4317</v>
      </c>
      <c r="E576" s="63">
        <f>F576/1.23</f>
        <v>4.715447154471545</v>
      </c>
      <c r="F576" s="63">
        <v>5.8</v>
      </c>
      <c r="G576" s="11">
        <v>0.23</v>
      </c>
      <c r="H576" s="65"/>
      <c r="I576" s="65"/>
      <c r="J576" s="65"/>
      <c r="K576" s="65"/>
      <c r="L576" s="65"/>
      <c r="M576" s="63">
        <f>C576*L576</f>
        <v>0</v>
      </c>
      <c r="N576" s="63">
        <f>D576*L576</f>
        <v>0</v>
      </c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24" customHeight="1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4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</row>
    <row r="578" spans="1:33" ht="75.75" customHeight="1">
      <c r="A578" s="28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0">
        <f>SUM(M10:M577)</f>
        <v>0</v>
      </c>
      <c r="N578" s="30">
        <f>SUM(N10:N577)</f>
        <v>0</v>
      </c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 spans="1:33" ht="75.75" customHeight="1">
      <c r="A579" s="32" t="s">
        <v>150</v>
      </c>
      <c r="B579" s="29"/>
      <c r="C579" s="29"/>
      <c r="D579" s="29"/>
      <c r="E579" s="33"/>
      <c r="F579" s="29"/>
      <c r="G579" s="34"/>
      <c r="H579" s="29"/>
      <c r="I579" s="29"/>
      <c r="J579" s="34"/>
      <c r="K579" s="34"/>
      <c r="L579" s="29"/>
      <c r="M579" s="29"/>
      <c r="N579" s="29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</row>
    <row r="580" spans="1:33" ht="75.75" customHeight="1">
      <c r="A580" s="28"/>
      <c r="B580" s="29"/>
      <c r="C580" s="29"/>
      <c r="D580" s="29"/>
      <c r="E580" s="33"/>
      <c r="F580" s="33"/>
      <c r="G580" s="34"/>
      <c r="H580" s="29"/>
      <c r="I580" s="29"/>
      <c r="J580" s="34"/>
      <c r="K580" s="34"/>
      <c r="L580" s="29"/>
      <c r="M580" s="29"/>
      <c r="N580" s="29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75.75" customHeight="1">
      <c r="A581" s="35" t="s">
        <v>45</v>
      </c>
      <c r="B581" s="36"/>
      <c r="C581" s="37" t="s">
        <v>46</v>
      </c>
      <c r="D581" s="38"/>
      <c r="E581" s="33"/>
      <c r="F581" s="33"/>
      <c r="G581" s="34"/>
      <c r="H581" s="29"/>
      <c r="I581" s="29"/>
      <c r="J581" s="34"/>
      <c r="K581" s="34"/>
      <c r="L581" s="29"/>
      <c r="M581" s="29"/>
      <c r="N581" s="29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75.75" customHeight="1">
      <c r="A582" s="39"/>
      <c r="B582" s="40"/>
      <c r="C582" s="40"/>
      <c r="D582" s="41"/>
      <c r="E582" s="33"/>
      <c r="F582" s="33"/>
      <c r="G582" s="34"/>
      <c r="H582" s="29"/>
      <c r="I582" s="29"/>
      <c r="J582" s="34"/>
      <c r="K582" s="34"/>
      <c r="L582" s="29"/>
      <c r="M582" s="29"/>
      <c r="N582" s="29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75.75" customHeight="1">
      <c r="A583" s="39" t="s">
        <v>47</v>
      </c>
      <c r="B583" s="40"/>
      <c r="C583" s="40" t="s">
        <v>47</v>
      </c>
      <c r="D583" s="41"/>
      <c r="E583" s="33"/>
      <c r="F583" s="33"/>
      <c r="G583" s="34"/>
      <c r="H583" s="29"/>
      <c r="I583" s="29"/>
      <c r="J583" s="34"/>
      <c r="K583" s="34"/>
      <c r="L583" s="29"/>
      <c r="M583" s="29"/>
      <c r="N583" s="29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75.75" customHeight="1">
      <c r="A584" s="39" t="s">
        <v>48</v>
      </c>
      <c r="B584" s="40"/>
      <c r="C584" s="40" t="s">
        <v>48</v>
      </c>
      <c r="D584" s="41"/>
      <c r="E584" s="33"/>
      <c r="F584" s="33"/>
      <c r="G584" s="34"/>
      <c r="H584" s="29"/>
      <c r="I584" s="29"/>
      <c r="J584" s="34"/>
      <c r="K584" s="34"/>
      <c r="L584" s="29"/>
      <c r="M584" s="29"/>
      <c r="N584" s="29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75.75" customHeight="1">
      <c r="A585" s="39" t="s">
        <v>49</v>
      </c>
      <c r="B585" s="40"/>
      <c r="C585" s="40" t="s">
        <v>49</v>
      </c>
      <c r="D585" s="41"/>
      <c r="E585" s="33"/>
      <c r="F585" s="33"/>
      <c r="G585" s="34"/>
      <c r="H585" s="29"/>
      <c r="I585" s="29"/>
      <c r="J585" s="34"/>
      <c r="K585" s="34"/>
      <c r="L585" s="29"/>
      <c r="M585" s="29"/>
      <c r="N585" s="29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75.75" customHeight="1">
      <c r="A586" s="39" t="s">
        <v>50</v>
      </c>
      <c r="B586" s="40"/>
      <c r="C586" s="40" t="s">
        <v>50</v>
      </c>
      <c r="D586" s="41"/>
      <c r="E586" s="33"/>
      <c r="F586" s="33"/>
      <c r="G586" s="34"/>
      <c r="H586" s="29"/>
      <c r="I586" s="29"/>
      <c r="J586" s="34"/>
      <c r="K586" s="34"/>
      <c r="L586" s="29"/>
      <c r="M586" s="29"/>
      <c r="N586" s="29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75.75" customHeight="1">
      <c r="A587" s="42" t="s">
        <v>51</v>
      </c>
      <c r="B587" s="40"/>
      <c r="C587" s="43" t="s">
        <v>51</v>
      </c>
      <c r="D587" s="41"/>
      <c r="E587" s="33"/>
      <c r="F587" s="33"/>
      <c r="G587" s="34"/>
      <c r="H587" s="29"/>
      <c r="I587" s="29"/>
      <c r="J587" s="34"/>
      <c r="K587" s="34"/>
      <c r="L587" s="29"/>
      <c r="M587" s="29"/>
      <c r="N587" s="29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75.75" customHeight="1">
      <c r="A588" s="39" t="s">
        <v>52</v>
      </c>
      <c r="B588" s="40"/>
      <c r="C588" s="40" t="s">
        <v>52</v>
      </c>
      <c r="D588" s="41"/>
      <c r="E588" s="33"/>
      <c r="F588" s="33"/>
      <c r="G588" s="34"/>
      <c r="H588" s="29"/>
      <c r="I588" s="29"/>
      <c r="J588" s="34"/>
      <c r="K588" s="34"/>
      <c r="L588" s="29"/>
      <c r="M588" s="29"/>
      <c r="N588" s="29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75.75" customHeight="1">
      <c r="A589" s="39" t="s">
        <v>53</v>
      </c>
      <c r="B589" s="40"/>
      <c r="C589" s="40" t="s">
        <v>53</v>
      </c>
      <c r="D589" s="41"/>
      <c r="E589" s="33"/>
      <c r="F589" s="33"/>
      <c r="G589" s="34"/>
      <c r="H589" s="29"/>
      <c r="I589" s="29"/>
      <c r="J589" s="34"/>
      <c r="K589" s="34"/>
      <c r="L589" s="29"/>
      <c r="M589" s="29"/>
      <c r="N589" s="29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75.75" customHeight="1">
      <c r="A590" s="39" t="s">
        <v>54</v>
      </c>
      <c r="B590" s="40"/>
      <c r="C590" s="40" t="s">
        <v>54</v>
      </c>
      <c r="D590" s="41"/>
      <c r="E590" s="33"/>
      <c r="F590" s="33"/>
      <c r="G590" s="34"/>
      <c r="H590" s="29"/>
      <c r="I590" s="29"/>
      <c r="J590" s="34"/>
      <c r="K590" s="34"/>
      <c r="L590" s="29"/>
      <c r="M590" s="29"/>
      <c r="N590" s="29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75.75" customHeight="1">
      <c r="A591" s="44" t="s">
        <v>55</v>
      </c>
      <c r="B591" s="40"/>
      <c r="C591" s="98" t="s">
        <v>56</v>
      </c>
      <c r="D591" s="98"/>
      <c r="E591" s="33"/>
      <c r="F591" s="33"/>
      <c r="G591" s="34"/>
      <c r="H591" s="29"/>
      <c r="I591" s="29"/>
      <c r="J591" s="34"/>
      <c r="K591" s="34"/>
      <c r="L591" s="29"/>
      <c r="M591" s="29"/>
      <c r="N591" s="29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75.75" customHeight="1">
      <c r="A592" s="39" t="s">
        <v>57</v>
      </c>
      <c r="B592" s="40"/>
      <c r="C592" s="45" t="s">
        <v>58</v>
      </c>
      <c r="D592" s="46" t="s">
        <v>59</v>
      </c>
      <c r="E592" s="29"/>
      <c r="F592" s="33"/>
      <c r="G592" s="34"/>
      <c r="H592" s="29"/>
      <c r="I592" s="29"/>
      <c r="J592" s="34"/>
      <c r="K592" s="34"/>
      <c r="L592" s="29"/>
      <c r="M592" s="29"/>
      <c r="N592" s="2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75.75" customHeight="1">
      <c r="A593" s="47" t="s">
        <v>152</v>
      </c>
      <c r="B593" s="48"/>
      <c r="C593" s="49" t="s">
        <v>60</v>
      </c>
      <c r="D593" s="50" t="s">
        <v>61</v>
      </c>
      <c r="E593" s="29"/>
      <c r="F593" s="33"/>
      <c r="G593" s="34"/>
      <c r="H593" s="29"/>
      <c r="I593" s="29"/>
      <c r="J593" s="34"/>
      <c r="K593" s="34"/>
      <c r="L593" s="29"/>
      <c r="M593" s="29"/>
      <c r="N593" s="29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75.75" customHeight="1">
      <c r="A594" s="51"/>
      <c r="B594" s="29"/>
      <c r="C594" s="33"/>
      <c r="D594" s="33"/>
      <c r="E594" s="33"/>
      <c r="F594" s="29"/>
      <c r="G594" s="34"/>
      <c r="H594" s="29"/>
      <c r="I594" s="29"/>
      <c r="J594" s="34"/>
      <c r="K594" s="34"/>
      <c r="L594" s="29"/>
      <c r="M594" s="29"/>
      <c r="N594" s="29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75.75" customHeight="1">
      <c r="A595" s="51"/>
      <c r="B595" s="29"/>
      <c r="C595" s="33"/>
      <c r="D595" s="33"/>
      <c r="E595" s="33"/>
      <c r="F595" s="29"/>
      <c r="G595" s="34"/>
      <c r="H595" s="29"/>
      <c r="I595" s="29"/>
      <c r="J595" s="34"/>
      <c r="K595" s="34"/>
      <c r="L595" s="29"/>
      <c r="M595" s="29"/>
      <c r="N595" s="29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75.75" customHeight="1">
      <c r="A596" s="51"/>
      <c r="B596" s="29"/>
      <c r="C596" s="33"/>
      <c r="D596" s="33"/>
      <c r="E596" s="33"/>
      <c r="F596" s="29"/>
      <c r="G596" s="34"/>
      <c r="H596" s="29"/>
      <c r="I596" s="29"/>
      <c r="J596" s="34"/>
      <c r="K596" s="34"/>
      <c r="L596" s="29"/>
      <c r="M596" s="29"/>
      <c r="N596" s="29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75.75" customHeight="1">
      <c r="A597" s="51"/>
      <c r="B597" s="29"/>
      <c r="C597" s="33"/>
      <c r="D597" s="33"/>
      <c r="E597" s="33"/>
      <c r="F597" s="29"/>
      <c r="G597" s="34"/>
      <c r="H597" s="29"/>
      <c r="I597" s="29"/>
      <c r="J597" s="34"/>
      <c r="K597" s="34"/>
      <c r="L597" s="29"/>
      <c r="M597" s="29"/>
      <c r="N597" s="2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75.75" customHeight="1">
      <c r="A598" s="51"/>
      <c r="B598" s="29"/>
      <c r="C598" s="33"/>
      <c r="D598" s="33"/>
      <c r="E598" s="33"/>
      <c r="F598" s="29"/>
      <c r="G598" s="34"/>
      <c r="H598" s="29"/>
      <c r="I598" s="29"/>
      <c r="J598" s="34"/>
      <c r="K598" s="34"/>
      <c r="L598" s="29"/>
      <c r="M598" s="29"/>
      <c r="N598" s="2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75.75" customHeight="1">
      <c r="A599" s="51"/>
      <c r="B599" s="29"/>
      <c r="C599" s="33"/>
      <c r="D599" s="33"/>
      <c r="E599" s="33"/>
      <c r="F599" s="29"/>
      <c r="G599" s="34"/>
      <c r="H599" s="29"/>
      <c r="I599" s="29"/>
      <c r="J599" s="34"/>
      <c r="K599" s="34"/>
      <c r="L599" s="29"/>
      <c r="M599" s="29"/>
      <c r="N599" s="2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75.75" customHeight="1">
      <c r="A600" s="51"/>
      <c r="B600" s="29"/>
      <c r="C600" s="33"/>
      <c r="D600" s="33"/>
      <c r="E600" s="33"/>
      <c r="F600" s="29"/>
      <c r="G600" s="34"/>
      <c r="H600" s="29"/>
      <c r="I600" s="29"/>
      <c r="J600" s="34"/>
      <c r="K600" s="34"/>
      <c r="L600" s="29"/>
      <c r="M600" s="29"/>
      <c r="N600" s="2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75.75" customHeight="1">
      <c r="A601" s="51"/>
      <c r="B601" s="29"/>
      <c r="C601" s="33"/>
      <c r="D601" s="33"/>
      <c r="E601" s="33"/>
      <c r="F601" s="29"/>
      <c r="G601" s="34"/>
      <c r="H601" s="29"/>
      <c r="I601" s="29"/>
      <c r="J601" s="34"/>
      <c r="K601" s="34"/>
      <c r="L601" s="29"/>
      <c r="M601" s="29"/>
      <c r="N601" s="29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75.75" customHeight="1">
      <c r="A602" s="51"/>
      <c r="B602" s="29"/>
      <c r="C602" s="33"/>
      <c r="D602" s="33"/>
      <c r="E602" s="33"/>
      <c r="F602" s="29"/>
      <c r="G602" s="34"/>
      <c r="H602" s="29"/>
      <c r="I602" s="29"/>
      <c r="J602" s="34"/>
      <c r="K602" s="34"/>
      <c r="L602" s="29"/>
      <c r="M602" s="29"/>
      <c r="N602" s="29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75.75" customHeight="1">
      <c r="A603" s="51"/>
      <c r="B603" s="29"/>
      <c r="C603" s="33"/>
      <c r="D603" s="33"/>
      <c r="E603" s="33"/>
      <c r="F603" s="29"/>
      <c r="G603" s="34"/>
      <c r="H603" s="29"/>
      <c r="I603" s="29"/>
      <c r="J603" s="34"/>
      <c r="K603" s="34"/>
      <c r="L603" s="29"/>
      <c r="M603" s="29"/>
      <c r="N603" s="29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75.75" customHeight="1">
      <c r="A604" s="52"/>
      <c r="B604" s="29"/>
      <c r="C604" s="33"/>
      <c r="D604" s="33"/>
      <c r="E604" s="33"/>
      <c r="F604" s="29"/>
      <c r="G604" s="34"/>
      <c r="H604" s="29"/>
      <c r="I604" s="29"/>
      <c r="J604" s="34"/>
      <c r="K604" s="34"/>
      <c r="L604" s="29"/>
      <c r="M604" s="29"/>
      <c r="N604" s="2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75.75" customHeight="1">
      <c r="A605" s="52"/>
      <c r="B605" s="29"/>
      <c r="C605" s="33"/>
      <c r="D605" s="33"/>
      <c r="E605" s="33"/>
      <c r="F605" s="29"/>
      <c r="G605" s="34"/>
      <c r="H605" s="29"/>
      <c r="I605" s="29"/>
      <c r="J605" s="34"/>
      <c r="K605" s="34"/>
      <c r="L605" s="29"/>
      <c r="M605" s="29"/>
      <c r="N605" s="29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75.75" customHeight="1">
      <c r="A606" s="52"/>
      <c r="B606" s="29"/>
      <c r="C606" s="33"/>
      <c r="D606" s="33"/>
      <c r="E606" s="33"/>
      <c r="F606" s="29"/>
      <c r="G606" s="34"/>
      <c r="H606" s="29"/>
      <c r="I606" s="29"/>
      <c r="J606" s="34"/>
      <c r="K606" s="34"/>
      <c r="L606" s="29"/>
      <c r="M606" s="29"/>
      <c r="N606" s="29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75.75" customHeight="1">
      <c r="A607" s="52"/>
      <c r="B607" s="29"/>
      <c r="C607" s="33"/>
      <c r="D607" s="33"/>
      <c r="E607" s="33"/>
      <c r="F607" s="29"/>
      <c r="G607" s="34"/>
      <c r="H607" s="29"/>
      <c r="I607" s="29"/>
      <c r="J607" s="34"/>
      <c r="K607" s="34"/>
      <c r="L607" s="29"/>
      <c r="M607" s="29"/>
      <c r="N607" s="29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75.75" customHeight="1">
      <c r="A608" s="52"/>
      <c r="B608" s="29"/>
      <c r="C608" s="33"/>
      <c r="D608" s="33"/>
      <c r="E608" s="33"/>
      <c r="F608" s="33"/>
      <c r="G608" s="34"/>
      <c r="H608" s="29"/>
      <c r="I608" s="29"/>
      <c r="J608" s="34"/>
      <c r="K608" s="34"/>
      <c r="L608" s="29"/>
      <c r="M608" s="29"/>
      <c r="N608" s="29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75.75" customHeight="1">
      <c r="A609" s="52"/>
      <c r="B609" s="29"/>
      <c r="C609" s="29"/>
      <c r="D609" s="29"/>
      <c r="E609" s="29"/>
      <c r="F609" s="29"/>
      <c r="G609" s="34"/>
      <c r="H609" s="29"/>
      <c r="I609" s="29"/>
      <c r="J609" s="34"/>
      <c r="K609" s="34"/>
      <c r="L609" s="29"/>
      <c r="M609" s="29"/>
      <c r="N609" s="29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75.75" customHeight="1">
      <c r="A610" s="52"/>
      <c r="B610" s="29"/>
      <c r="C610" s="29"/>
      <c r="D610" s="29"/>
      <c r="E610" s="29"/>
      <c r="F610" s="29"/>
      <c r="G610" s="34"/>
      <c r="H610" s="29"/>
      <c r="I610" s="29"/>
      <c r="J610" s="34"/>
      <c r="K610" s="34"/>
      <c r="L610" s="29"/>
      <c r="M610" s="29"/>
      <c r="N610" s="2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75.75" customHeight="1">
      <c r="A611" s="52"/>
      <c r="B611" s="29"/>
      <c r="C611" s="29"/>
      <c r="D611" s="29"/>
      <c r="E611" s="29"/>
      <c r="F611" s="29"/>
      <c r="G611" s="34"/>
      <c r="H611" s="29"/>
      <c r="I611" s="29"/>
      <c r="J611" s="34"/>
      <c r="K611" s="34"/>
      <c r="L611" s="29"/>
      <c r="M611" s="29"/>
      <c r="N611" s="29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75.75" customHeight="1">
      <c r="A612" s="52"/>
      <c r="B612" s="29"/>
      <c r="C612" s="29"/>
      <c r="D612" s="29"/>
      <c r="E612" s="29"/>
      <c r="F612" s="29"/>
      <c r="G612" s="34"/>
      <c r="H612" s="29"/>
      <c r="I612" s="29"/>
      <c r="J612" s="34"/>
      <c r="K612" s="34"/>
      <c r="L612" s="29"/>
      <c r="M612" s="29"/>
      <c r="N612" s="29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75.75" customHeight="1">
      <c r="A613" s="52"/>
      <c r="B613" s="29"/>
      <c r="C613" s="33"/>
      <c r="D613" s="33"/>
      <c r="E613" s="33"/>
      <c r="F613" s="33"/>
      <c r="G613" s="34"/>
      <c r="H613" s="29"/>
      <c r="I613" s="29"/>
      <c r="J613" s="34"/>
      <c r="K613" s="34"/>
      <c r="L613" s="29"/>
      <c r="M613" s="29"/>
      <c r="N613" s="29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75.75" customHeight="1">
      <c r="A614" s="52"/>
      <c r="B614" s="29"/>
      <c r="C614" s="29"/>
      <c r="D614" s="29"/>
      <c r="E614" s="29"/>
      <c r="F614" s="29"/>
      <c r="G614" s="34"/>
      <c r="H614" s="29"/>
      <c r="I614" s="29"/>
      <c r="J614" s="34"/>
      <c r="K614" s="34"/>
      <c r="L614" s="29"/>
      <c r="M614" s="29"/>
      <c r="N614" s="29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75.75" customHeight="1">
      <c r="A615" s="52"/>
      <c r="B615" s="29"/>
      <c r="C615" s="29"/>
      <c r="D615" s="29"/>
      <c r="E615" s="29"/>
      <c r="F615" s="29"/>
      <c r="G615" s="34"/>
      <c r="H615" s="29"/>
      <c r="I615" s="29"/>
      <c r="J615" s="34"/>
      <c r="K615" s="34"/>
      <c r="L615" s="29"/>
      <c r="M615" s="29"/>
      <c r="N615" s="29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75.75" customHeight="1">
      <c r="A616" s="52"/>
      <c r="B616" s="29"/>
      <c r="C616" s="29"/>
      <c r="D616" s="29"/>
      <c r="E616" s="29"/>
      <c r="F616" s="29"/>
      <c r="G616" s="34"/>
      <c r="H616" s="29"/>
      <c r="I616" s="29"/>
      <c r="J616" s="34"/>
      <c r="K616" s="34"/>
      <c r="L616" s="29"/>
      <c r="M616" s="29"/>
      <c r="N616" s="2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75.75" customHeight="1">
      <c r="A617" s="52"/>
      <c r="B617" s="29"/>
      <c r="C617" s="33"/>
      <c r="D617" s="33"/>
      <c r="E617" s="33"/>
      <c r="F617" s="29"/>
      <c r="G617" s="34"/>
      <c r="H617" s="29"/>
      <c r="I617" s="29"/>
      <c r="J617" s="34"/>
      <c r="K617" s="34"/>
      <c r="L617" s="29"/>
      <c r="M617" s="29"/>
      <c r="N617" s="29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75.75" customHeight="1">
      <c r="A618" s="52"/>
      <c r="B618" s="29"/>
      <c r="C618" s="33"/>
      <c r="D618" s="33"/>
      <c r="E618" s="33"/>
      <c r="F618" s="29"/>
      <c r="G618" s="34"/>
      <c r="H618" s="29"/>
      <c r="I618" s="29"/>
      <c r="J618" s="34"/>
      <c r="K618" s="34"/>
      <c r="L618" s="29"/>
      <c r="M618" s="29"/>
      <c r="N618" s="29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75.75" customHeight="1">
      <c r="A619" s="52"/>
      <c r="B619" s="29"/>
      <c r="C619" s="33"/>
      <c r="D619" s="33"/>
      <c r="E619" s="33"/>
      <c r="F619" s="29"/>
      <c r="G619" s="34"/>
      <c r="H619" s="29"/>
      <c r="I619" s="29"/>
      <c r="J619" s="34"/>
      <c r="K619" s="34"/>
      <c r="L619" s="29"/>
      <c r="M619" s="29"/>
      <c r="N619" s="29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75.75" customHeight="1">
      <c r="A620" s="52"/>
      <c r="B620" s="29"/>
      <c r="C620" s="33"/>
      <c r="D620" s="33"/>
      <c r="E620" s="33"/>
      <c r="F620" s="29"/>
      <c r="G620" s="34"/>
      <c r="H620" s="29"/>
      <c r="I620" s="29"/>
      <c r="J620" s="34"/>
      <c r="K620" s="34"/>
      <c r="L620" s="29"/>
      <c r="M620" s="29"/>
      <c r="N620" s="29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75.75" customHeight="1">
      <c r="A621" s="52"/>
      <c r="B621" s="29"/>
      <c r="C621" s="33"/>
      <c r="D621" s="33"/>
      <c r="E621" s="33"/>
      <c r="F621" s="29"/>
      <c r="G621" s="34"/>
      <c r="H621" s="29"/>
      <c r="I621" s="29"/>
      <c r="J621" s="34"/>
      <c r="K621" s="34"/>
      <c r="L621" s="29"/>
      <c r="M621" s="29"/>
      <c r="N621" s="29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75.75" customHeight="1">
      <c r="A622" s="52"/>
      <c r="B622" s="29"/>
      <c r="C622" s="33"/>
      <c r="D622" s="33"/>
      <c r="E622" s="33"/>
      <c r="F622" s="29"/>
      <c r="G622" s="34"/>
      <c r="H622" s="29"/>
      <c r="I622" s="29"/>
      <c r="J622" s="34"/>
      <c r="K622" s="34"/>
      <c r="L622" s="29"/>
      <c r="M622" s="29"/>
      <c r="N622" s="2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75.75" customHeight="1">
      <c r="A623" s="52"/>
      <c r="B623" s="29"/>
      <c r="C623" s="33"/>
      <c r="D623" s="33"/>
      <c r="E623" s="33"/>
      <c r="F623" s="29"/>
      <c r="G623" s="34"/>
      <c r="H623" s="29"/>
      <c r="I623" s="29"/>
      <c r="J623" s="34"/>
      <c r="K623" s="34"/>
      <c r="L623" s="29"/>
      <c r="M623" s="29"/>
      <c r="N623" s="29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75.75" customHeight="1">
      <c r="A624" s="52"/>
      <c r="B624" s="29"/>
      <c r="C624" s="33"/>
      <c r="D624" s="33"/>
      <c r="E624" s="33"/>
      <c r="F624" s="29"/>
      <c r="G624" s="34"/>
      <c r="H624" s="29"/>
      <c r="I624" s="29"/>
      <c r="J624" s="34"/>
      <c r="K624" s="34"/>
      <c r="L624" s="29"/>
      <c r="M624" s="29"/>
      <c r="N624" s="29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75.75" customHeight="1">
      <c r="A625" s="52"/>
      <c r="B625" s="29"/>
      <c r="C625" s="33"/>
      <c r="D625" s="33"/>
      <c r="E625" s="33"/>
      <c r="F625" s="29"/>
      <c r="G625" s="34"/>
      <c r="H625" s="29"/>
      <c r="I625" s="29"/>
      <c r="J625" s="34"/>
      <c r="K625" s="34"/>
      <c r="L625" s="29"/>
      <c r="M625" s="29"/>
      <c r="N625" s="29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75.75" customHeight="1">
      <c r="A626" s="52"/>
      <c r="B626" s="29"/>
      <c r="C626" s="33"/>
      <c r="D626" s="33"/>
      <c r="E626" s="33"/>
      <c r="F626" s="29"/>
      <c r="G626" s="34"/>
      <c r="H626" s="29"/>
      <c r="I626" s="29"/>
      <c r="J626" s="34"/>
      <c r="K626" s="34"/>
      <c r="L626" s="29"/>
      <c r="M626" s="29"/>
      <c r="N626" s="29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75.75" customHeight="1">
      <c r="A627" s="52"/>
      <c r="B627" s="29"/>
      <c r="C627" s="33"/>
      <c r="D627" s="33"/>
      <c r="E627" s="33"/>
      <c r="F627" s="29"/>
      <c r="G627" s="34"/>
      <c r="H627" s="29"/>
      <c r="I627" s="29"/>
      <c r="J627" s="34"/>
      <c r="K627" s="34"/>
      <c r="L627" s="29"/>
      <c r="M627" s="29"/>
      <c r="N627" s="29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75.75" customHeight="1">
      <c r="A628" s="52"/>
      <c r="B628" s="29"/>
      <c r="C628" s="33"/>
      <c r="D628" s="33"/>
      <c r="E628" s="33"/>
      <c r="F628" s="29"/>
      <c r="G628" s="34"/>
      <c r="H628" s="29"/>
      <c r="I628" s="29"/>
      <c r="J628" s="34"/>
      <c r="K628" s="34"/>
      <c r="L628" s="29"/>
      <c r="M628" s="29"/>
      <c r="N628" s="2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75.75" customHeight="1">
      <c r="A629" s="52"/>
      <c r="B629" s="29"/>
      <c r="C629" s="33"/>
      <c r="D629" s="33"/>
      <c r="E629" s="33"/>
      <c r="F629" s="29"/>
      <c r="G629" s="34"/>
      <c r="H629" s="29"/>
      <c r="I629" s="29"/>
      <c r="J629" s="34"/>
      <c r="K629" s="34"/>
      <c r="L629" s="29"/>
      <c r="M629" s="29"/>
      <c r="N629" s="29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75.75" customHeight="1">
      <c r="A630" s="52"/>
      <c r="B630" s="29"/>
      <c r="C630" s="33"/>
      <c r="D630" s="33"/>
      <c r="E630" s="33"/>
      <c r="F630" s="29"/>
      <c r="G630" s="34"/>
      <c r="H630" s="29"/>
      <c r="I630" s="29"/>
      <c r="J630" s="34"/>
      <c r="K630" s="34"/>
      <c r="L630" s="29"/>
      <c r="M630" s="29"/>
      <c r="N630" s="29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75.75" customHeight="1">
      <c r="A631" s="52"/>
      <c r="B631" s="29"/>
      <c r="C631" s="33"/>
      <c r="D631" s="33"/>
      <c r="E631" s="33"/>
      <c r="F631" s="29"/>
      <c r="G631" s="34"/>
      <c r="H631" s="29"/>
      <c r="I631" s="29"/>
      <c r="J631" s="34"/>
      <c r="K631" s="34"/>
      <c r="L631" s="29"/>
      <c r="M631" s="29"/>
      <c r="N631" s="29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75.75" customHeight="1">
      <c r="A632" s="52"/>
      <c r="B632" s="29"/>
      <c r="C632" s="33"/>
      <c r="D632" s="33"/>
      <c r="E632" s="33"/>
      <c r="F632" s="29"/>
      <c r="G632" s="34"/>
      <c r="H632" s="29"/>
      <c r="I632" s="29"/>
      <c r="J632" s="34"/>
      <c r="K632" s="34"/>
      <c r="L632" s="29"/>
      <c r="M632" s="29"/>
      <c r="N632" s="29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75.75" customHeight="1">
      <c r="A633" s="3"/>
      <c r="B633" s="29"/>
      <c r="C633" s="33"/>
      <c r="D633" s="33"/>
      <c r="E633" s="33"/>
      <c r="F633" s="29"/>
      <c r="G633" s="34"/>
      <c r="H633" s="29"/>
      <c r="I633" s="29"/>
      <c r="J633" s="34"/>
      <c r="K633" s="34"/>
      <c r="L633" s="29"/>
      <c r="M633" s="29"/>
      <c r="N633" s="29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75.75" customHeight="1">
      <c r="A634" s="3"/>
      <c r="B634" s="29"/>
      <c r="C634" s="33"/>
      <c r="D634" s="33"/>
      <c r="E634" s="33"/>
      <c r="F634" s="29"/>
      <c r="G634" s="34"/>
      <c r="H634" s="29"/>
      <c r="I634" s="29"/>
      <c r="J634" s="34"/>
      <c r="K634" s="34"/>
      <c r="L634" s="29"/>
      <c r="M634" s="29"/>
      <c r="N634" s="2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75.75" customHeight="1">
      <c r="A635" s="3"/>
      <c r="B635" s="29"/>
      <c r="C635" s="33"/>
      <c r="D635" s="33"/>
      <c r="E635" s="33"/>
      <c r="F635" s="29"/>
      <c r="G635" s="34"/>
      <c r="H635" s="29"/>
      <c r="I635" s="29"/>
      <c r="J635" s="34"/>
      <c r="K635" s="34"/>
      <c r="L635" s="29"/>
      <c r="M635" s="29"/>
      <c r="N635" s="29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75.75" customHeight="1">
      <c r="A636" s="3"/>
      <c r="B636" s="29"/>
      <c r="C636" s="33"/>
      <c r="D636" s="33"/>
      <c r="E636" s="33"/>
      <c r="F636" s="29"/>
      <c r="G636" s="34"/>
      <c r="H636" s="29"/>
      <c r="I636" s="29"/>
      <c r="J636" s="34"/>
      <c r="K636" s="34"/>
      <c r="L636" s="29"/>
      <c r="M636" s="29"/>
      <c r="N636" s="29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75.75" customHeight="1">
      <c r="A637" s="3"/>
      <c r="B637" s="29"/>
      <c r="C637" s="33"/>
      <c r="D637" s="33"/>
      <c r="E637" s="33"/>
      <c r="F637" s="29"/>
      <c r="G637" s="34"/>
      <c r="H637" s="29"/>
      <c r="I637" s="29"/>
      <c r="J637" s="34"/>
      <c r="K637" s="34"/>
      <c r="L637" s="29"/>
      <c r="M637" s="29"/>
      <c r="N637" s="29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75.75" customHeight="1">
      <c r="A638" s="3"/>
      <c r="B638" s="29"/>
      <c r="C638" s="33"/>
      <c r="D638" s="33"/>
      <c r="E638" s="33"/>
      <c r="F638" s="29"/>
      <c r="G638" s="34"/>
      <c r="H638" s="29"/>
      <c r="I638" s="29"/>
      <c r="J638" s="34"/>
      <c r="K638" s="34"/>
      <c r="L638" s="29"/>
      <c r="M638" s="29"/>
      <c r="N638" s="29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75.75" customHeight="1">
      <c r="A639" s="3"/>
      <c r="B639" s="29"/>
      <c r="C639" s="33"/>
      <c r="D639" s="33"/>
      <c r="E639" s="33"/>
      <c r="F639" s="29"/>
      <c r="G639" s="34"/>
      <c r="H639" s="29"/>
      <c r="I639" s="29"/>
      <c r="J639" s="34"/>
      <c r="K639" s="34"/>
      <c r="L639" s="29"/>
      <c r="M639" s="29"/>
      <c r="N639" s="29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75.75" customHeight="1">
      <c r="A640" s="3"/>
      <c r="B640" s="29"/>
      <c r="C640" s="33"/>
      <c r="D640" s="33"/>
      <c r="E640" s="33"/>
      <c r="F640" s="29"/>
      <c r="G640" s="34"/>
      <c r="H640" s="29"/>
      <c r="I640" s="29"/>
      <c r="J640" s="34"/>
      <c r="K640" s="34"/>
      <c r="L640" s="29"/>
      <c r="M640" s="29"/>
      <c r="N640" s="2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75.75" customHeight="1">
      <c r="A641" s="3"/>
      <c r="B641" s="29"/>
      <c r="C641" s="33"/>
      <c r="D641" s="33"/>
      <c r="E641" s="33"/>
      <c r="F641" s="29"/>
      <c r="G641" s="34"/>
      <c r="H641" s="29"/>
      <c r="I641" s="29"/>
      <c r="J641" s="34"/>
      <c r="K641" s="34"/>
      <c r="L641" s="29"/>
      <c r="M641" s="29"/>
      <c r="N641" s="29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75.75" customHeight="1">
      <c r="A642" s="3"/>
      <c r="B642" s="29"/>
      <c r="C642" s="33"/>
      <c r="D642" s="33"/>
      <c r="E642" s="33"/>
      <c r="F642" s="29"/>
      <c r="G642" s="34"/>
      <c r="H642" s="29"/>
      <c r="I642" s="29"/>
      <c r="J642" s="34"/>
      <c r="K642" s="34"/>
      <c r="L642" s="29"/>
      <c r="M642" s="29"/>
      <c r="N642" s="29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75.75" customHeight="1">
      <c r="A643" s="3"/>
      <c r="B643" s="29"/>
      <c r="C643" s="33"/>
      <c r="D643" s="33"/>
      <c r="E643" s="33"/>
      <c r="F643" s="29"/>
      <c r="G643" s="34"/>
      <c r="H643" s="29"/>
      <c r="I643" s="29"/>
      <c r="J643" s="34"/>
      <c r="K643" s="34"/>
      <c r="L643" s="29"/>
      <c r="M643" s="29"/>
      <c r="N643" s="29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75.75" customHeight="1">
      <c r="A644" s="3"/>
      <c r="B644" s="29"/>
      <c r="C644" s="33"/>
      <c r="D644" s="33"/>
      <c r="E644" s="33"/>
      <c r="F644" s="29"/>
      <c r="G644" s="34"/>
      <c r="H644" s="29"/>
      <c r="I644" s="29"/>
      <c r="J644" s="34"/>
      <c r="K644" s="34"/>
      <c r="L644" s="29"/>
      <c r="M644" s="29"/>
      <c r="N644" s="29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7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7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7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7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7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7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7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7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7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7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7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7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7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7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7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7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7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7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7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7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7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7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7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7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7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7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7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7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7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7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7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7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7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7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7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7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7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7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7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7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7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7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7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7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7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7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7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7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7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7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7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7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7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7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7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7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7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7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7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7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7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7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7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7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7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7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7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7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7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7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7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7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7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7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7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7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7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7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7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7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7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7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7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7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7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7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7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7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7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7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7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7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7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7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7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7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7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7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7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7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7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7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7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7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7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7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7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7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7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7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7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7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7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7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7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7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7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7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7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7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7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7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7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7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7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7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7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14" ht="7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ht="75.75" customHeight="1"/>
    <row r="774" ht="75.75" customHeight="1"/>
    <row r="775" ht="75.75" customHeight="1"/>
    <row r="776" ht="75.75" customHeight="1"/>
    <row r="777" ht="75.75" customHeight="1"/>
    <row r="778" ht="75.75" customHeight="1"/>
    <row r="779" ht="75.75" customHeight="1"/>
    <row r="780" ht="75.75" customHeight="1"/>
    <row r="781" ht="75.75" customHeight="1"/>
    <row r="782" ht="75.75" customHeight="1"/>
    <row r="783" ht="75.75" customHeight="1"/>
    <row r="784" ht="75.75" customHeight="1"/>
    <row r="785" ht="75.75" customHeight="1"/>
    <row r="786" ht="75.75" customHeight="1"/>
    <row r="787" ht="75.75" customHeight="1"/>
    <row r="788" ht="75.75" customHeight="1"/>
    <row r="789" ht="75.75" customHeight="1"/>
    <row r="790" ht="75.75" customHeight="1"/>
    <row r="791" ht="75.75" customHeight="1"/>
    <row r="792" ht="7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</sheetData>
  <sheetProtection selectLockedCells="1" selectUnlockedCells="1"/>
  <mergeCells count="140">
    <mergeCell ref="A367:A372"/>
    <mergeCell ref="A373:N373"/>
    <mergeCell ref="A374:A379"/>
    <mergeCell ref="B338:N338"/>
    <mergeCell ref="A339:A344"/>
    <mergeCell ref="A345:N345"/>
    <mergeCell ref="A346:A351"/>
    <mergeCell ref="A352:N352"/>
    <mergeCell ref="A353:A358"/>
    <mergeCell ref="A486:A489"/>
    <mergeCell ref="A455:A458"/>
    <mergeCell ref="A460:A463"/>
    <mergeCell ref="A420:N420"/>
    <mergeCell ref="A421:A423"/>
    <mergeCell ref="A425:A427"/>
    <mergeCell ref="A424:N424"/>
    <mergeCell ref="A435:A438"/>
    <mergeCell ref="A492:A495"/>
    <mergeCell ref="A440:A443"/>
    <mergeCell ref="A445:A448"/>
    <mergeCell ref="A450:A453"/>
    <mergeCell ref="A416:N416"/>
    <mergeCell ref="A497:A500"/>
    <mergeCell ref="A476:A479"/>
    <mergeCell ref="A480:N480"/>
    <mergeCell ref="A481:A484"/>
    <mergeCell ref="A485:N485"/>
    <mergeCell ref="C591:D591"/>
    <mergeCell ref="A389:A391"/>
    <mergeCell ref="A397:A399"/>
    <mergeCell ref="A401:A403"/>
    <mergeCell ref="A405:A407"/>
    <mergeCell ref="A430:A433"/>
    <mergeCell ref="A466:A469"/>
    <mergeCell ref="A470:N470"/>
    <mergeCell ref="A471:A474"/>
    <mergeCell ref="A475:N475"/>
    <mergeCell ref="A329:A332"/>
    <mergeCell ref="A334:A337"/>
    <mergeCell ref="A382:A383"/>
    <mergeCell ref="A385:A387"/>
    <mergeCell ref="A417:A419"/>
    <mergeCell ref="A409:A411"/>
    <mergeCell ref="A413:A415"/>
    <mergeCell ref="A359:N359"/>
    <mergeCell ref="A360:A365"/>
    <mergeCell ref="A366:N366"/>
    <mergeCell ref="A298:A301"/>
    <mergeCell ref="A303:A306"/>
    <mergeCell ref="A308:A311"/>
    <mergeCell ref="A313:A316"/>
    <mergeCell ref="A318:A321"/>
    <mergeCell ref="A323:A326"/>
    <mergeCell ref="A267:A270"/>
    <mergeCell ref="A272:A275"/>
    <mergeCell ref="A288:A291"/>
    <mergeCell ref="A293:A296"/>
    <mergeCell ref="A277:A280"/>
    <mergeCell ref="A282:A285"/>
    <mergeCell ref="A59:N59"/>
    <mergeCell ref="A66:N66"/>
    <mergeCell ref="A44:N44"/>
    <mergeCell ref="A37:N37"/>
    <mergeCell ref="A231:A234"/>
    <mergeCell ref="A261:A264"/>
    <mergeCell ref="A176:A181"/>
    <mergeCell ref="A184:A189"/>
    <mergeCell ref="A191:A196"/>
    <mergeCell ref="A198:A203"/>
    <mergeCell ref="A562:N562"/>
    <mergeCell ref="A563:A566"/>
    <mergeCell ref="A567:N567"/>
    <mergeCell ref="A568:A571"/>
    <mergeCell ref="A1:N7"/>
    <mergeCell ref="B9:N9"/>
    <mergeCell ref="B45:N45"/>
    <mergeCell ref="A10:A15"/>
    <mergeCell ref="A221:A224"/>
    <mergeCell ref="A226:A229"/>
    <mergeCell ref="A543:A546"/>
    <mergeCell ref="A512:A515"/>
    <mergeCell ref="A517:A520"/>
    <mergeCell ref="A522:A525"/>
    <mergeCell ref="A572:N572"/>
    <mergeCell ref="A573:A576"/>
    <mergeCell ref="A552:N552"/>
    <mergeCell ref="A553:A556"/>
    <mergeCell ref="A557:N557"/>
    <mergeCell ref="A558:A561"/>
    <mergeCell ref="A547:N547"/>
    <mergeCell ref="A205:A210"/>
    <mergeCell ref="A213:A218"/>
    <mergeCell ref="A237:A242"/>
    <mergeCell ref="A245:A248"/>
    <mergeCell ref="A251:A254"/>
    <mergeCell ref="A256:A259"/>
    <mergeCell ref="A537:N537"/>
    <mergeCell ref="A538:A541"/>
    <mergeCell ref="A542:N542"/>
    <mergeCell ref="A548:A551"/>
    <mergeCell ref="B532:N532"/>
    <mergeCell ref="A533:A536"/>
    <mergeCell ref="A154:A159"/>
    <mergeCell ref="A162:A167"/>
    <mergeCell ref="A169:A174"/>
    <mergeCell ref="A393:A395"/>
    <mergeCell ref="A527:A530"/>
    <mergeCell ref="A502:A505"/>
    <mergeCell ref="A507:A510"/>
    <mergeCell ref="A102:N102"/>
    <mergeCell ref="A103:A108"/>
    <mergeCell ref="A132:A137"/>
    <mergeCell ref="A140:A145"/>
    <mergeCell ref="A131:N131"/>
    <mergeCell ref="A138:N138"/>
    <mergeCell ref="A147:A152"/>
    <mergeCell ref="A109:N109"/>
    <mergeCell ref="A116:N116"/>
    <mergeCell ref="A124:N124"/>
    <mergeCell ref="A110:A115"/>
    <mergeCell ref="A118:A123"/>
    <mergeCell ref="A125:A130"/>
    <mergeCell ref="A17:A22"/>
    <mergeCell ref="A24:A29"/>
    <mergeCell ref="A31:A36"/>
    <mergeCell ref="A38:A43"/>
    <mergeCell ref="A46:A51"/>
    <mergeCell ref="A53:A58"/>
    <mergeCell ref="A23:N23"/>
    <mergeCell ref="A30:N30"/>
    <mergeCell ref="A60:A65"/>
    <mergeCell ref="A67:A72"/>
    <mergeCell ref="A74:A79"/>
    <mergeCell ref="A82:A87"/>
    <mergeCell ref="A89:A94"/>
    <mergeCell ref="A96:A101"/>
    <mergeCell ref="A88:N88"/>
    <mergeCell ref="A95:N95"/>
    <mergeCell ref="A73:N73"/>
    <mergeCell ref="A80:N80"/>
  </mergeCells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9"/>
  <sheetViews>
    <sheetView zoomScale="70" zoomScaleNormal="70" zoomScalePageLayoutView="0" workbookViewId="0" topLeftCell="A1">
      <selection activeCell="A1" sqref="A1"/>
    </sheetView>
  </sheetViews>
  <sheetFormatPr defaultColWidth="14.421875" defaultRowHeight="15" customHeight="1"/>
  <cols>
    <col min="1" max="6" width="11.57421875" style="1" customWidth="1"/>
    <col min="7" max="26" width="13.00390625" style="1" customWidth="1"/>
    <col min="27" max="16384" width="14.421875" style="1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29"/>
  <sheetViews>
    <sheetView zoomScale="70" zoomScaleNormal="70" zoomScalePageLayoutView="0" workbookViewId="0" topLeftCell="A1">
      <selection activeCell="A1" sqref="A1"/>
    </sheetView>
  </sheetViews>
  <sheetFormatPr defaultColWidth="14.421875" defaultRowHeight="15" customHeight="1"/>
  <cols>
    <col min="1" max="6" width="11.57421875" style="1" customWidth="1"/>
    <col min="7" max="26" width="13.00390625" style="1" customWidth="1"/>
    <col min="27" max="16384" width="14.421875" style="1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2021-11-19T10:04:19Z</dcterms:created>
  <dcterms:modified xsi:type="dcterms:W3CDTF">2022-03-03T14:29:10Z</dcterms:modified>
  <cp:category/>
  <cp:version/>
  <cp:contentType/>
  <cp:contentStatus/>
</cp:coreProperties>
</file>